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Áttekintés" state="visible" r:id="rId4"/>
    <sheet sheetId="2" name="Költségvetés" state="visible" r:id="rId5"/>
    <sheet sheetId="3" name="Vendéglista" state="visible" r:id="rId6"/>
    <sheet sheetId="4" name="RSVP-követő" state="visible" r:id="rId7"/>
    <sheet sheetId="5" name="Teendők" state="visible" r:id="rId8"/>
    <sheet sheetId="6" name="Szolgáltatók" state="visible" r:id="rId9"/>
    <sheet sheetId="7" name="Ültetésrend" state="visible" r:id="rId10"/>
    <sheet sheetId="8" name="A nap menetrendje" state="visible" r:id="rId11"/>
    <sheet sheetId="9" name="Lists" state="veryHidden" r:id="rId12"/>
  </sheets>
  <definedNames>
    <definedName name="_xlnm.Print_Titles" localSheetId="0">'Áttekintés'!$1:$1</definedName>
    <definedName name="_xlnm.Print_Titles" localSheetId="1">'Költségvetés'!$3:$3</definedName>
    <definedName name="_xlnm.Print_Titles" localSheetId="2">'Vendéglista'!$2:$2</definedName>
    <definedName name="_xlnm.Print_Titles" localSheetId="3">'RSVP-követő'!$3:$3</definedName>
    <definedName name="_xlnm.Print_Titles" localSheetId="4">'Teendők'!$3:$3</definedName>
    <definedName name="_xlnm.Print_Titles" localSheetId="5">'Szolgáltatók'!$2:$2</definedName>
    <definedName name="_xlnm.Print_Titles" localSheetId="6">'Ültetésrend'!$3:$3</definedName>
    <definedName name="_xlnm.Print_Titles" localSheetId="7">'A nap menetrendje'!$3:$3</definedName>
  </definedNames>
  <calcPr calcId="171027"/>
</workbook>
</file>

<file path=xl/sharedStrings.xml><?xml version="1.0" encoding="utf-8"?>
<sst xmlns="http://schemas.openxmlformats.org/spreadsheetml/2006/main" count="409" uniqueCount="286">
  <si>
    <t xml:space="preserve">        ESKÜVŐTERVEZŐ   ·   Készült a Stellanzával</t>
  </si>
  <si>
    <t>Kezdjétek itt</t>
  </si>
  <si>
    <t>A pár</t>
  </si>
  <si>
    <t>Az esküvő dátuma</t>
  </si>
  <si>
    <t>Pénznem</t>
  </si>
  <si>
    <t>HUF</t>
  </si>
  <si>
    <t>Várható vendégszám</t>
  </si>
  <si>
    <t>Teljes keret</t>
  </si>
  <si>
    <t>Hol tartotok most</t>
  </si>
  <si>
    <t>Hátralévő napok</t>
  </si>
  <si>
    <t>Vendégek a listán</t>
  </si>
  <si>
    <t>Visszaigazolt vendégek</t>
  </si>
  <si>
    <t>Még nem válaszolt</t>
  </si>
  <si>
    <t>Beérkezett válaszok</t>
  </si>
  <si>
    <t>Becsült költség</t>
  </si>
  <si>
    <t>Eddig kifizetve</t>
  </si>
  <si>
    <t>Még fizetendő</t>
  </si>
  <si>
    <t>Fennmaradó keret</t>
  </si>
  <si>
    <t>Felhasznált keret</t>
  </si>
  <si>
    <t>Elvégzett feladatok</t>
  </si>
  <si>
    <t>Így használjátok ezt a munkafüzetet</t>
  </si>
  <si>
    <t>1.  Írjátok be fent az esküvő dátumát és a pénznemet. Minden határidő és minden pénzoszlop ebből a két cellából indul.</t>
  </si>
  <si>
    <t>2.  Adjatok meg egy nagyjábóli teljes keretet, akkor is, ha még nem pontos. Egy plafon, amit később módosíthattok, az első naptól kezdve értelmet ad a maradék összegnek.</t>
  </si>
  <si>
    <t>3.  A vendéglistát háztartásonként vezessétek, ne személyenként. Ezzel később megspóroltok egy délutánt, amikor a meghívókat címzitek.</t>
  </si>
  <si>
    <t>4.  Töröljétek azokat a kategóriákat és feladatokat, amelyekre biztosan nincs szükségetek. Abban a munkafüzetben lehet bízni, ahol minden látható sornak van jelentése.</t>
  </si>
  <si>
    <t>Amikor megérkeznek az első válaszok, és mindketten egyszerre szeretnétek dolgozni, importáljátok a Vendéglista lapot a Stellanzába, és onnan folytassátok.</t>
  </si>
  <si>
    <t>Tervezzetek együtt a stellanza.com oldalon — nyissatok ingyenes fiókot</t>
  </si>
  <si>
    <t xml:space="preserve">        ESKÜVŐTERVEZŐ   ·   Költségvetés</t>
  </si>
  <si>
    <t>Összesen</t>
  </si>
  <si>
    <t>Kategóriák szerint</t>
  </si>
  <si>
    <t>Kategória</t>
  </si>
  <si>
    <t>Tétel vagy szolgáltató</t>
  </si>
  <si>
    <t>Költség vendégenként</t>
  </si>
  <si>
    <t>Becsült</t>
  </si>
  <si>
    <t>Ajánlati ár</t>
  </si>
  <si>
    <t>Tényleges</t>
  </si>
  <si>
    <t>Kifizetett előleg</t>
  </si>
  <si>
    <t>Fennmaradó összeg</t>
  </si>
  <si>
    <t>Fizetési határidő</t>
  </si>
  <si>
    <t>Státusz</t>
  </si>
  <si>
    <t>Megjegyzések</t>
  </si>
  <si>
    <t>A keret aránya</t>
  </si>
  <si>
    <t>Irányadó arány</t>
  </si>
  <si>
    <t>Helyszín</t>
  </si>
  <si>
    <t>Szertartás helyszínének bérlése</t>
  </si>
  <si>
    <t>Lakodalom helyszínének bérlése</t>
  </si>
  <si>
    <t>Catering és italok</t>
  </si>
  <si>
    <t>Catering</t>
  </si>
  <si>
    <t>Fotózás</t>
  </si>
  <si>
    <t>Italcsomag</t>
  </si>
  <si>
    <t>Videózás</t>
  </si>
  <si>
    <t>Fotós</t>
  </si>
  <si>
    <t>Zene és szórakoztatás</t>
  </si>
  <si>
    <t>Videós</t>
  </si>
  <si>
    <t>Virág és dekor</t>
  </si>
  <si>
    <t>Zenekar vagy DJ</t>
  </si>
  <si>
    <t>Ruha és szépségápolás</t>
  </si>
  <si>
    <t>A szertartás virágdíszei</t>
  </si>
  <si>
    <t>Gyűrűk</t>
  </si>
  <si>
    <t>Asztaldíszek</t>
  </si>
  <si>
    <t>Papíráru</t>
  </si>
  <si>
    <t>Menyasszonyi ruha</t>
  </si>
  <si>
    <t>Közlekedés</t>
  </si>
  <si>
    <t>Öltöny</t>
  </si>
  <si>
    <t>Szállás</t>
  </si>
  <si>
    <t>Haj és smink</t>
  </si>
  <si>
    <t>Torta és desszertek</t>
  </si>
  <si>
    <t>Karikagyűrűk</t>
  </si>
  <si>
    <t>Ajándékok és köszönetajándékok</t>
  </si>
  <si>
    <t>Meghívók és papíráru</t>
  </si>
  <si>
    <t>Hivatalos ügyek és díjak</t>
  </si>
  <si>
    <t>Autók az esküvő napján</t>
  </si>
  <si>
    <t>Tartalék</t>
  </si>
  <si>
    <t>Szállás a nászéjszakára</t>
  </si>
  <si>
    <t>Egyéb</t>
  </si>
  <si>
    <t>Esküvői torta</t>
  </si>
  <si>
    <t>Köszönetajándék a vendégeknek</t>
  </si>
  <si>
    <t>Az irányadó oszlop azt mutatja, mennyit szánnak az esküvőszervezők általában az egyes kategóriákra. Beszélgetés kiindulópontja, nem szabály — az arány csak akkor vált pirosra, ha érezhetően túllépi az irányadó értéket.</t>
  </si>
  <si>
    <t>Anyakönyvvezető vagy szertartásvezető</t>
  </si>
  <si>
    <t>Tartalék borravalóra, szervizdíjra és meglepetésekre</t>
  </si>
  <si>
    <t xml:space="preserve">        ESKÜVŐTERVEZŐ   ·   Vendéglista</t>
  </si>
  <si>
    <t>Háztartás</t>
  </si>
  <si>
    <t>Keresztnév</t>
  </si>
  <si>
    <t>Vezetéknév</t>
  </si>
  <si>
    <t>Kinek a vendége</t>
  </si>
  <si>
    <t>Kapcsolat</t>
  </si>
  <si>
    <t>E-mail</t>
  </si>
  <si>
    <t>Telefon</t>
  </si>
  <si>
    <t>Postacím</t>
  </si>
  <si>
    <t>Meghívó elküldve</t>
  </si>
  <si>
    <t xml:space="preserve">        ESKÜVŐTERVEZŐ   ·   RSVP-követő</t>
  </si>
  <si>
    <t>A nevek és a háztartások automatikusan átjönnek a Vendéglista lapról, így egyetlen vendéget sem kell kétszer beírni.</t>
  </si>
  <si>
    <t>Menüszámok a cateringnek</t>
  </si>
  <si>
    <t>Vendég neve</t>
  </si>
  <si>
    <t>Válasz</t>
  </si>
  <si>
    <t>Érkezők száma</t>
  </si>
  <si>
    <t>Menüválasztás</t>
  </si>
  <si>
    <t>Étkezési igények</t>
  </si>
  <si>
    <t>A kísérő neve</t>
  </si>
  <si>
    <t>Utánakérdezés ekkor</t>
  </si>
  <si>
    <t>Alap</t>
  </si>
  <si>
    <t>Vegetáriánus</t>
  </si>
  <si>
    <t>Vegán</t>
  </si>
  <si>
    <t>Gluténmentes</t>
  </si>
  <si>
    <t>Gyerekmenü</t>
  </si>
  <si>
    <t>Nem kér ételt</t>
  </si>
  <si>
    <t>Összes menü</t>
  </si>
  <si>
    <t xml:space="preserve">        ESKÜVŐTERVEZŐ   ·   Teendők</t>
  </si>
  <si>
    <t>Haladás</t>
  </si>
  <si>
    <t>Időszak</t>
  </si>
  <si>
    <t>Feladat</t>
  </si>
  <si>
    <t>Felelős</t>
  </si>
  <si>
    <t>Hónappal előtte</t>
  </si>
  <si>
    <t>Határidő</t>
  </si>
  <si>
    <t>Kész</t>
  </si>
  <si>
    <t>12+ hónappal előtte</t>
  </si>
  <si>
    <t>Állapodjatok meg a teljes keretben és abban, ki mennyivel száll be</t>
  </si>
  <si>
    <t>Készítsétek el a vendéglista első változatát mindkét családdal</t>
  </si>
  <si>
    <t>Válasszatok ki három lehetséges időpontot</t>
  </si>
  <si>
    <t>Szűkítsétek le a helyszíneket és nézzétek meg őket</t>
  </si>
  <si>
    <t>9-11 hónappal előtte</t>
  </si>
  <si>
    <t>Foglaljátok le a szertartás helyszínét</t>
  </si>
  <si>
    <t>Foglaljátok le a lakodalom helyszínét</t>
  </si>
  <si>
    <t>Foglaljátok le a fotóst</t>
  </si>
  <si>
    <t>Foglaljátok le a cateringet</t>
  </si>
  <si>
    <t>Foglaljátok le a zenekart vagy a DJ-t</t>
  </si>
  <si>
    <t>Rendeljétek meg a menyasszonyi ruhát</t>
  </si>
  <si>
    <t>Foglaljátok le a videóst</t>
  </si>
  <si>
    <t>Válasszátok ki a tanúkat és a násznépet</t>
  </si>
  <si>
    <t>6-8 hónappal előtte</t>
  </si>
  <si>
    <t>Foglaljatok szobákat a vendégeknek</t>
  </si>
  <si>
    <t>Küldjétek ki az előzetes értesítőket</t>
  </si>
  <si>
    <t>Foglaljátok le a virágkötőt</t>
  </si>
  <si>
    <t>Szervezzétek meg a nap közlekedését</t>
  </si>
  <si>
    <t>Rendeljétek meg az esküvői tortát</t>
  </si>
  <si>
    <t>Egyeztessetek az anyakönyvvezetővel vagy a szertartásvezetővel</t>
  </si>
  <si>
    <t>Tervezzétek meg és foglaljátok le a nászutat</t>
  </si>
  <si>
    <t>Vegyétek meg a karikagyűrűket</t>
  </si>
  <si>
    <t>3-5 hónappal előtte</t>
  </si>
  <si>
    <t>Válasszatok öltönyt a vőlegénynek és a tanúknak</t>
  </si>
  <si>
    <t>Rendeljétek meg a meghívókat és a papírárut</t>
  </si>
  <si>
    <t>Foglaljatok próbafrizurát és próbasminket</t>
  </si>
  <si>
    <t>Küldjétek ki a meghívókat</t>
  </si>
  <si>
    <t>Véglegesítsétek a menüt és foglaljatok ételkóstolót</t>
  </si>
  <si>
    <t>Intézzétek el a házassághoz szükséges papírokat</t>
  </si>
  <si>
    <t>Vegyétek meg a köszönetajándékokat és a tanúk ajándékait</t>
  </si>
  <si>
    <t>Tervezzétek meg a szertartás felolvasásait és zenéjét</t>
  </si>
  <si>
    <t>Foglaljatok időpontot az első ruhapróbára</t>
  </si>
  <si>
    <t>1-2 hónappal előtte</t>
  </si>
  <si>
    <t>Kérdezzetek utána a hiányzó visszajelzéseknek</t>
  </si>
  <si>
    <t>Egyeztessétek a végleges létszámot a cateringgel</t>
  </si>
  <si>
    <t>Készítsétek el az ültetésrend vázlatát</t>
  </si>
  <si>
    <t>Írjátok meg a beszédeket</t>
  </si>
  <si>
    <t>Utolsó ruhapróba</t>
  </si>
  <si>
    <t>Egyeztessétek az időpontokat minden szolgáltatóval</t>
  </si>
  <si>
    <t>Fizessétek ki a szolgáltatók fennmaradó összegeit</t>
  </si>
  <si>
    <t>Nyomtassátok ki az ültetőkártyákat és az asztalrendet</t>
  </si>
  <si>
    <t>Utolsó hetek</t>
  </si>
  <si>
    <t>Járjátok be az esküvői cipőt</t>
  </si>
  <si>
    <t>Adjátok át a gyűrűket annak, aki őrizni fogja őket</t>
  </si>
  <si>
    <t>Csomagoljatok a nászéjszakára és a nászútra</t>
  </si>
  <si>
    <t>Erősítsétek meg a virág és a torta szállítási idejét</t>
  </si>
  <si>
    <t>Kérjetek meg valakit, hogy a végén összeszedje az ajándékokat és a dekort</t>
  </si>
  <si>
    <t xml:space="preserve">        ESKÜVŐTERVEZŐ   ·   Szolgáltatók</t>
  </si>
  <si>
    <t>Szolgáltató</t>
  </si>
  <si>
    <t>Kapcsolattartó</t>
  </si>
  <si>
    <t>Szerződés aláírva</t>
  </si>
  <si>
    <t>Hátralék határideje</t>
  </si>
  <si>
    <t>Hátralék kifizetve</t>
  </si>
  <si>
    <t>Érkezés az esküvő napján</t>
  </si>
  <si>
    <t xml:space="preserve">        ESKÜVŐTERVEZŐ   ·   Ültetésrend</t>
  </si>
  <si>
    <t>Ültetésrend ellenőrzése</t>
  </si>
  <si>
    <t>Kiosztott helyek</t>
  </si>
  <si>
    <t>Még leültetendő</t>
  </si>
  <si>
    <t>Asztal</t>
  </si>
  <si>
    <t>Férőhely</t>
  </si>
  <si>
    <t>Foglalt helyek</t>
  </si>
  <si>
    <t>Vendég 1</t>
  </si>
  <si>
    <t>Vendég 2</t>
  </si>
  <si>
    <t>Vendég 3</t>
  </si>
  <si>
    <t>Vendég 4</t>
  </si>
  <si>
    <t>Vendég 5</t>
  </si>
  <si>
    <t>Vendég 6</t>
  </si>
  <si>
    <t>Vendég 7</t>
  </si>
  <si>
    <t>Vendég 8</t>
  </si>
  <si>
    <t>Vendég 9</t>
  </si>
  <si>
    <t>Vendég 10</t>
  </si>
  <si>
    <t>1. asztal</t>
  </si>
  <si>
    <t>2. asztal</t>
  </si>
  <si>
    <t>3. asztal</t>
  </si>
  <si>
    <t>4. asztal</t>
  </si>
  <si>
    <t>5. asztal</t>
  </si>
  <si>
    <t>6. asztal</t>
  </si>
  <si>
    <t>7. asztal</t>
  </si>
  <si>
    <t>8. asztal</t>
  </si>
  <si>
    <t>9. asztal</t>
  </si>
  <si>
    <t>10. asztal</t>
  </si>
  <si>
    <t>11. asztal</t>
  </si>
  <si>
    <t>12. asztal</t>
  </si>
  <si>
    <t>13. asztal</t>
  </si>
  <si>
    <t>14. asztal</t>
  </si>
  <si>
    <t>15. asztal</t>
  </si>
  <si>
    <t>16. asztal</t>
  </si>
  <si>
    <t>17. asztal</t>
  </si>
  <si>
    <t>18. asztal</t>
  </si>
  <si>
    <t>19. asztal</t>
  </si>
  <si>
    <t>20. asztal</t>
  </si>
  <si>
    <t>21. asztal</t>
  </si>
  <si>
    <t>22. asztal</t>
  </si>
  <si>
    <t>23. asztal</t>
  </si>
  <si>
    <t>24. asztal</t>
  </si>
  <si>
    <t>25. asztal</t>
  </si>
  <si>
    <t>26. asztal</t>
  </si>
  <si>
    <t>27. asztal</t>
  </si>
  <si>
    <t>28. asztal</t>
  </si>
  <si>
    <t>29. asztal</t>
  </si>
  <si>
    <t>30. asztal</t>
  </si>
  <si>
    <t>A foglalt helyek pirosra váltanak, ha egy asztal túl van töltve. Csak azoknak a vendégeknek kell hely, akik az RSVP lapon jönnek.</t>
  </si>
  <si>
    <t xml:space="preserve">        ESKÜVŐTERVEZŐ   ·   A nap menetrendje</t>
  </si>
  <si>
    <t>Maga a nap</t>
  </si>
  <si>
    <t>A szertartás kezdete</t>
  </si>
  <si>
    <t>A nap vége</t>
  </si>
  <si>
    <t>Idő</t>
  </si>
  <si>
    <t>Perc</t>
  </si>
  <si>
    <t>Mi történik</t>
  </si>
  <si>
    <t>Ki</t>
  </si>
  <si>
    <t>Hol</t>
  </si>
  <si>
    <t>Megjegyzés</t>
  </si>
  <si>
    <t>Kezdődik a haj és a smink</t>
  </si>
  <si>
    <t>Pár és a násznép</t>
  </si>
  <si>
    <t>Megérkezik a fotós és a videós</t>
  </si>
  <si>
    <t>Öltözés: ruha és öltöny</t>
  </si>
  <si>
    <t>Pár</t>
  </si>
  <si>
    <t>First look és páros fotózás</t>
  </si>
  <si>
    <t>Pár és fotós</t>
  </si>
  <si>
    <t>Fotók a násznéppel</t>
  </si>
  <si>
    <t>Násznép</t>
  </si>
  <si>
    <t>Utazás a szertartás helyszínére</t>
  </si>
  <si>
    <t>Mindenki</t>
  </si>
  <si>
    <t>Vendégek érkezése és leültetése</t>
  </si>
  <si>
    <t>Fogadók</t>
  </si>
  <si>
    <t>Szertartás</t>
  </si>
  <si>
    <t>Gratuláció és konfetti</t>
  </si>
  <si>
    <t>Családi és csoportképek</t>
  </si>
  <si>
    <t>Welcome drink</t>
  </si>
  <si>
    <t>Vendégek</t>
  </si>
  <si>
    <t>Vendégek asztalhoz hívása</t>
  </si>
  <si>
    <t>A pár bevonulása</t>
  </si>
  <si>
    <t>Nyitótánc</t>
  </si>
  <si>
    <t>Vacsora felszolgálása</t>
  </si>
  <si>
    <t>Beszédek és köszöntők</t>
  </si>
  <si>
    <t>Felszólalók</t>
  </si>
  <si>
    <t>Tortavágás</t>
  </si>
  <si>
    <t>Megnyílik a táncparkett</t>
  </si>
  <si>
    <t>Éjféli falatozás</t>
  </si>
  <si>
    <t>Folytatódik a tánc</t>
  </si>
  <si>
    <t>Utolsó tánc és búcsúzás</t>
  </si>
  <si>
    <t>Állítsd be a szertartás időpontját, és az egész nap vele mozdul. Minden sor ott kezdődik, ahol a fölötte lévő véget ér, így egy blokk megnyújtása mindent hátratol utána, ahelyett hogy két program ugyanarra az órára esne. A szolgáltatók érkezési ideje a Szolgáltatók lapon van, ott mindenkinek külön sora.</t>
  </si>
  <si>
    <t>Nem kezdtük el</t>
  </si>
  <si>
    <t>1. partner</t>
  </si>
  <si>
    <t>Szűk család</t>
  </si>
  <si>
    <t>Nincs válasz</t>
  </si>
  <si>
    <t>Igen</t>
  </si>
  <si>
    <t>Tájékozódunk</t>
  </si>
  <si>
    <t>2. partner</t>
  </si>
  <si>
    <t>Tágabb rokonság</t>
  </si>
  <si>
    <t>Jön</t>
  </si>
  <si>
    <t>Nem</t>
  </si>
  <si>
    <t>Ajánlat megvan</t>
  </si>
  <si>
    <t>Mindkettő</t>
  </si>
  <si>
    <t>Barát</t>
  </si>
  <si>
    <t>Nem jön</t>
  </si>
  <si>
    <t>Bár és italok</t>
  </si>
  <si>
    <t>Lefoglalva</t>
  </si>
  <si>
    <t>Kolléga</t>
  </si>
  <si>
    <t>Talán</t>
  </si>
  <si>
    <t>Előleg kifizetve</t>
  </si>
  <si>
    <t>Kísérő</t>
  </si>
  <si>
    <t>Teljesen kifizetve</t>
  </si>
  <si>
    <t>Gyerek</t>
  </si>
  <si>
    <t>Zene és DJ</t>
  </si>
  <si>
    <t>Virág</t>
  </si>
  <si>
    <t>Torta</t>
  </si>
  <si>
    <t>Ruha</t>
  </si>
  <si>
    <t>Dekor és bérlés</t>
  </si>
  <si>
    <t>Szertartásvezető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</si>
</sst>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HUF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COUNTA('Vendéglista'!$B$3:$B$152)</f>
      </c>
    </row>
    <row r="13" spans="1:3" x14ac:dyDescent="0.25">
      <c r="A13" s="3" t="s">
        <v>11</v>
      </c>
      <c r="C13" s="7">
        <f>SUMIF('RSVP-követő'!$C$4:$C$153,"Jön",'RSVP-követő'!$D$4:$D$153)</f>
      </c>
    </row>
    <row r="14" spans="1:3" x14ac:dyDescent="0.25">
      <c r="A14" s="3" t="s">
        <v>12</v>
      </c>
      <c r="C14" s="7">
        <f>$C$12-COUNTIF('RSVP-követő'!$C$4:$C$153,"Jön")-COUNTIF('RSVP-követő'!$C$4:$C$153,"Nem jön")</f>
      </c>
    </row>
    <row r="15" spans="1:3" x14ac:dyDescent="0.25">
      <c r="A15" s="3" t="s">
        <v>13</v>
      </c>
      <c r="C15" s="8">
        <f>IF($C$12=0,"",(COUNTIF('RSVP-követő'!$C$4:$C$153,"Jön")+COUNTIF('RSVP-követő'!$C$4:$C$153,"Nem jön"))/$C$12)</f>
      </c>
    </row>
    <row r="16" spans="1:3" x14ac:dyDescent="0.25">
      <c r="A16" s="3" t="s">
        <v>14</v>
      </c>
      <c r="C16" s="9">
        <f>'Költségvetés'!$G$2+'Költségvetés'!$H$2</f>
      </c>
    </row>
    <row r="17" spans="1:3" x14ac:dyDescent="0.25">
      <c r="A17" s="3" t="s">
        <v>15</v>
      </c>
      <c r="C17" s="9">
        <f>'Költségvetés'!$G$2</f>
      </c>
    </row>
    <row r="18" spans="1:3" x14ac:dyDescent="0.25">
      <c r="A18" s="3" t="s">
        <v>16</v>
      </c>
      <c r="C18" s="9">
        <f>'Költségvetés'!$H$2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COUNTIF('Teendők'!$F$4:$F$63,"Igen")&amp;" / "&amp;COUNTA('Teendők'!$B$4:$B$63)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IF($C4="","",$C4*IF('Áttekintés'!$C$13&gt;0,'Áttekintés'!$C$13,'Áttekintés'!$C$7))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IF(OR('Áttekintés'!$C$8="",'Áttekintés'!$C$8=0),"",$N4/'Áttekintés'!$C$8)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IF($C5="","",$C5*IF('Áttekintés'!$C$13&gt;0,'Áttekintés'!$C$13,'Áttekintés'!$C$7))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IF(OR('Áttekintés'!$C$8="",'Áttekintés'!$C$8=0),"",$N5/'Áttekintés'!$C$8)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IF($C6="","",$C6*IF('Áttekintés'!$C$13&gt;0,'Áttekintés'!$C$13,'Áttekintés'!$C$7))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IF(OR('Áttekintés'!$C$8="",'Áttekintés'!$C$8=0),"",$N6/'Áttekintés'!$C$8)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IF($C7="","",$C7*IF('Áttekintés'!$C$13&gt;0,'Áttekintés'!$C$13,'Áttekintés'!$C$7))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IF(OR('Áttekintés'!$C$8="",'Áttekintés'!$C$8=0),"",$N7/'Áttekintés'!$C$8)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IF($C8="","",$C8*IF('Áttekintés'!$C$13&gt;0,'Áttekintés'!$C$13,'Áttekintés'!$C$7))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IF(OR('Áttekintés'!$C$8="",'Áttekintés'!$C$8=0),"",$N8/'Áttekintés'!$C$8)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IF($C9="","",$C9*IF('Áttekintés'!$C$13&gt;0,'Áttekintés'!$C$13,'Áttekintés'!$C$7))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IF(OR('Áttekintés'!$C$8="",'Áttekintés'!$C$8=0),"",$N9/'Áttekintés'!$C$8)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IF($C10="","",$C10*IF('Áttekintés'!$C$13&gt;0,'Áttekintés'!$C$13,'Áttekintés'!$C$7))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IF(OR('Áttekintés'!$C$8="",'Áttekintés'!$C$8=0),"",$N10/'Áttekintés'!$C$8)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IF($C11="","",$C11*IF('Áttekintés'!$C$13&gt;0,'Áttekintés'!$C$13,'Áttekintés'!$C$7))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IF(OR('Áttekintés'!$C$8="",'Áttekintés'!$C$8=0),"",$N11/'Áttekintés'!$C$8)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IF($C12="","",$C12*IF('Áttekintés'!$C$13&gt;0,'Áttekintés'!$C$13,'Áttekintés'!$C$7))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IF(OR('Áttekintés'!$C$8="",'Áttekintés'!$C$8=0),"",$N12/'Áttekintés'!$C$8)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IF($C13="","",$C13*IF('Áttekintés'!$C$13&gt;0,'Áttekintés'!$C$13,'Áttekintés'!$C$7))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IF(OR('Áttekintés'!$C$8="",'Áttekintés'!$C$8=0),"",$N13/'Áttekintés'!$C$8)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IF($C14="","",$C14*IF('Áttekintés'!$C$13&gt;0,'Áttekintés'!$C$13,'Áttekintés'!$C$7))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IF(OR('Áttekintés'!$C$8="",'Áttekintés'!$C$8=0),"",$N14/'Áttekintés'!$C$8)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IF($C15="","",$C15*IF('Áttekintés'!$C$13&gt;0,'Áttekintés'!$C$13,'Áttekintés'!$C$7))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IF(OR('Áttekintés'!$C$8="",'Áttekintés'!$C$8=0),"",$N15/'Áttekintés'!$C$8)</f>
      </c>
      <c r="R15" s="23">
        <v>0.02</v>
      </c>
    </row>
    <row r="16" spans="1:18" x14ac:dyDescent="0.25">
      <c r="A16" s="20" t="s">
        <v>58</v>
      </c>
      <c r="B16" s="20" t="s">
        <v>67</v>
      </c>
      <c r="C16" s="21"/>
      <c r="D16" s="21">
        <f>IF($C16="","",$C16*IF('Áttekintés'!$C$13&gt;0,'Áttekintés'!$C$13,'Áttekintés'!$C$7))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68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IF(OR('Áttekintés'!$C$8="",'Áttekintés'!$C$8=0),"",$N16/'Áttekintés'!$C$8)</f>
      </c>
      <c r="R16" s="23">
        <v>0.02</v>
      </c>
    </row>
    <row r="17" spans="1:18" x14ac:dyDescent="0.25">
      <c r="A17" s="24" t="s">
        <v>60</v>
      </c>
      <c r="B17" s="24" t="s">
        <v>69</v>
      </c>
      <c r="C17" s="25">
        <v>3</v>
      </c>
      <c r="D17" s="25">
        <f>IF($C17="","",$C17*IF('Áttekintés'!$C$13&gt;0,'Áttekintés'!$C$13,'Áttekintés'!$C$7))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70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IF(OR('Áttekintés'!$C$8="",'Áttekintés'!$C$8=0),"",$N17/'Áttekintés'!$C$8)</f>
      </c>
      <c r="R17" s="23">
        <v>0.01</v>
      </c>
    </row>
    <row r="18" spans="1:18" x14ac:dyDescent="0.25">
      <c r="A18" s="20" t="s">
        <v>62</v>
      </c>
      <c r="B18" s="20" t="s">
        <v>71</v>
      </c>
      <c r="C18" s="21"/>
      <c r="D18" s="21">
        <f>IF($C18="","",$C18*IF('Áttekintés'!$C$13&gt;0,'Áttekintés'!$C$13,'Áttekintés'!$C$7))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72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IF(OR('Áttekintés'!$C$8="",'Áttekintés'!$C$8=0),"",$N18/'Áttekintés'!$C$8)</f>
      </c>
      <c r="R18" s="23">
        <v>0.06</v>
      </c>
    </row>
    <row r="19" spans="1:18" x14ac:dyDescent="0.25">
      <c r="A19" s="24" t="s">
        <v>64</v>
      </c>
      <c r="B19" s="24" t="s">
        <v>73</v>
      </c>
      <c r="C19" s="25"/>
      <c r="D19" s="25">
        <f>IF($C19="","",$C19*IF('Áttekintés'!$C$13&gt;0,'Áttekintés'!$C$13,'Áttekintés'!$C$7))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74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IF(OR('Áttekintés'!$C$8="",'Áttekintés'!$C$8=0),"",$N19/'Áttekintés'!$C$8)</f>
      </c>
      <c r="R19" s="23"/>
    </row>
    <row r="20" spans="1:11" x14ac:dyDescent="0.25">
      <c r="A20" s="20" t="s">
        <v>66</v>
      </c>
      <c r="B20" s="20" t="s">
        <v>75</v>
      </c>
      <c r="C20" s="21"/>
      <c r="D20" s="21">
        <f>IF($C20="","",$C20*IF('Áttekintés'!$C$13&gt;0,'Áttekintés'!$C$13,'Áttekintés'!$C$7))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68</v>
      </c>
      <c r="B21" s="24" t="s">
        <v>76</v>
      </c>
      <c r="C21" s="25">
        <v>4</v>
      </c>
      <c r="D21" s="25">
        <f>IF($C21="","",$C21*IF('Áttekintés'!$C$13&gt;0,'Áttekintés'!$C$13,'Áttekintés'!$C$7))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77</v>
      </c>
      <c r="N21" s="27"/>
      <c r="O21" s="27"/>
      <c r="P21" s="27"/>
      <c r="Q21" s="27"/>
      <c r="R21" s="27"/>
    </row>
    <row r="22" spans="1:11" x14ac:dyDescent="0.25">
      <c r="A22" s="20" t="s">
        <v>70</v>
      </c>
      <c r="B22" s="20" t="s">
        <v>78</v>
      </c>
      <c r="C22" s="21"/>
      <c r="D22" s="21">
        <f>IF($C22="","",$C22*IF('Áttekintés'!$C$13&gt;0,'Áttekintés'!$C$13,'Áttekintés'!$C$7))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72</v>
      </c>
      <c r="B23" s="24" t="s">
        <v>79</v>
      </c>
      <c r="C23" s="25"/>
      <c r="D23" s="25">
        <f>IF($C23="","",$C23*IF('Áttekintés'!$C$13&gt;0,'Áttekintés'!$C$13,'Áttekintés'!$C$7))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IF($C24="","",$C24*IF('Áttekintés'!$C$13&gt;0,'Áttekintés'!$C$13,'Áttekintés'!$C$7))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IF($C25="","",$C25*IF('Áttekintés'!$C$13&gt;0,'Áttekintés'!$C$13,'Áttekintés'!$C$7))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IF($C26="","",$C26*IF('Áttekintés'!$C$13&gt;0,'Áttekintés'!$C$13,'Áttekintés'!$C$7))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IF($C27="","",$C27*IF('Áttekintés'!$C$13&gt;0,'Áttekintés'!$C$13,'Áttekintés'!$C$7))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IF($C28="","",$C28*IF('Áttekintés'!$C$13&gt;0,'Áttekintés'!$C$13,'Áttekintés'!$C$7))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IF($C29="","",$C29*IF('Áttekintés'!$C$13&gt;0,'Áttekintés'!$C$13,'Áttekintés'!$C$7))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IF($C30="","",$C30*IF('Áttekintés'!$C$13&gt;0,'Áttekintés'!$C$13,'Áttekintés'!$C$7))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IF($C31="","",$C31*IF('Áttekintés'!$C$13&gt;0,'Áttekintés'!$C$13,'Áttekintés'!$C$7))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IF($C32="","",$C32*IF('Áttekintés'!$C$13&gt;0,'Áttekintés'!$C$13,'Áttekintés'!$C$7))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IF($C33="","",$C33*IF('Áttekintés'!$C$13&gt;0,'Áttekintés'!$C$13,'Áttekintés'!$C$7))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IF($C34="","",$C34*IF('Áttekintés'!$C$13&gt;0,'Áttekintés'!$C$13,'Áttekintés'!$C$7))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IF($C35="","",$C35*IF('Áttekintés'!$C$13&gt;0,'Áttekintés'!$C$13,'Áttekintés'!$C$7))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IF($C36="","",$C36*IF('Áttekintés'!$C$13&gt;0,'Áttekintés'!$C$13,'Áttekintés'!$C$7))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IF($C37="","",$C37*IF('Áttekintés'!$C$13&gt;0,'Áttekintés'!$C$13,'Áttekintés'!$C$7))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IF($C38="","",$C38*IF('Áttekintés'!$C$13&gt;0,'Áttekintés'!$C$13,'Áttekintés'!$C$7))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IF($C39="","",$C39*IF('Áttekintés'!$C$13&gt;0,'Áttekintés'!$C$13,'Áttekintés'!$C$7))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IF($C40="","",$C40*IF('Áttekintés'!$C$13&gt;0,'Áttekintés'!$C$13,'Áttekintés'!$C$7))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IF($C41="","",$C41*IF('Áttekintés'!$C$13&gt;0,'Áttekintés'!$C$13,'Áttekintés'!$C$7))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IF($C42="","",$C42*IF('Áttekintés'!$C$13&gt;0,'Áttekintés'!$C$13,'Áttekintés'!$C$7))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IF($C43="","",$C43*IF('Áttekintés'!$C$13&gt;0,'Áttekintés'!$C$13,'Áttekintés'!$C$7))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IF($C44="","",$C44*IF('Áttekintés'!$C$13&gt;0,'Áttekintés'!$C$13,'Áttekintés'!$C$7))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IF($C45="","",$C45*IF('Áttekintés'!$C$13&gt;0,'Áttekintés'!$C$13,'Áttekintés'!$C$7))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IF($C46="","",$C46*IF('Áttekintés'!$C$13&gt;0,'Áttekintés'!$C$13,'Áttekintés'!$C$7))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IF($C47="","",$C47*IF('Áttekintés'!$C$13&gt;0,'Áttekintés'!$C$13,'Áttekintés'!$C$7))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IF($C48="","",$C48*IF('Áttekintés'!$C$13&gt;0,'Áttekintés'!$C$13,'Áttekintés'!$C$7))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IF($C49="","",$C49*IF('Áttekintés'!$C$13&gt;0,'Áttekintés'!$C$13,'Áttekintés'!$C$7))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IF($C50="","",$C50*IF('Áttekintés'!$C$13&gt;0,'Áttekintés'!$C$13,'Áttekintés'!$C$7))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IF($C51="","",$C51*IF('Áttekintés'!$C$13&gt;0,'Áttekintés'!$C$13,'Áttekintés'!$C$7))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IF($C52="","",$C52*IF('Áttekintés'!$C$13&gt;0,'Áttekintés'!$C$13,'Áttekintés'!$C$7))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IF($C53="","",$C53*IF('Áttekintés'!$C$13&gt;0,'Áttekintés'!$C$13,'Áttekintés'!$C$7))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IF($C54="","",$C54*IF('Áttekintés'!$C$13&gt;0,'Áttekintés'!$C$13,'Áttekintés'!$C$7))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IF($C55="","",$C55*IF('Áttekintés'!$C$13&gt;0,'Áttekintés'!$C$13,'Áttekintés'!$C$7))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IF($C56="","",$C56*IF('Áttekintés'!$C$13&gt;0,'Áttekintés'!$C$13,'Áttekintés'!$C$7))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IF($C57="","",$C57*IF('Áttekintés'!$C$13&gt;0,'Áttekintés'!$C$13,'Áttekintés'!$C$7))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IF($C58="","",$C58*IF('Áttekintés'!$C$13&gt;0,'Áttekintés'!$C$13,'Áttekintés'!$C$7))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IF($C59="","",$C59*IF('Áttekintés'!$C$13&gt;0,'Áttekintés'!$C$13,'Áttekintés'!$C$7))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IF($C60="","",$C60*IF('Áttekintés'!$C$13&gt;0,'Áttekintés'!$C$13,'Áttekintés'!$C$7))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IF($C61="","",$C61*IF('Áttekintés'!$C$13&gt;0,'Áttekintés'!$C$13,'Áttekintés'!$C$7))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IF($C62="","",$C62*IF('Áttekintés'!$C$13&gt;0,'Áttekintés'!$C$13,'Áttekintés'!$C$7))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IF($C63="","",$C63*IF('Áttekintés'!$C$13&gt;0,'Áttekintés'!$C$13,'Áttekintés'!$C$7))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AND($I4&lt;&gt;"",$I4&lt;TODAY(),$J4&lt;&gt;"Teljesen kifizetve")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81</v>
      </c>
      <c r="B2" s="17" t="s">
        <v>82</v>
      </c>
      <c r="C2" s="17" t="s">
        <v>83</v>
      </c>
      <c r="D2" s="17" t="s">
        <v>84</v>
      </c>
      <c r="E2" s="17" t="s">
        <v>85</v>
      </c>
      <c r="F2" s="17" t="s">
        <v>86</v>
      </c>
      <c r="G2" s="17" t="s">
        <v>87</v>
      </c>
      <c r="H2" s="17" t="s">
        <v>88</v>
      </c>
      <c r="I2" s="17" t="s">
        <v>89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AND($B3&lt;&gt;"",$I3&lt;&gt;"Igen")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90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91</v>
      </c>
      <c r="B2" s="29"/>
      <c r="C2" s="29"/>
      <c r="D2" s="29"/>
      <c r="E2" s="29"/>
      <c r="F2" s="29"/>
      <c r="G2" s="29"/>
      <c r="H2" s="29"/>
      <c r="I2" s="29"/>
      <c r="K2" s="2" t="s">
        <v>92</v>
      </c>
    </row>
    <row r="3" ht="30" customHeight="1" spans="1:12" x14ac:dyDescent="0.25">
      <c r="A3" s="17" t="s">
        <v>93</v>
      </c>
      <c r="B3" s="17" t="s">
        <v>81</v>
      </c>
      <c r="C3" s="17" t="s">
        <v>94</v>
      </c>
      <c r="D3" s="17" t="s">
        <v>95</v>
      </c>
      <c r="E3" s="17" t="s">
        <v>96</v>
      </c>
      <c r="F3" s="17" t="s">
        <v>97</v>
      </c>
      <c r="G3" s="17" t="s">
        <v>98</v>
      </c>
      <c r="H3" s="19" t="s">
        <v>99</v>
      </c>
      <c r="I3" s="17" t="s">
        <v>40</v>
      </c>
      <c r="K3" s="17" t="s">
        <v>96</v>
      </c>
      <c r="L3" s="17" t="s">
        <v>95</v>
      </c>
    </row>
    <row r="4" spans="1:12" x14ac:dyDescent="0.25">
      <c r="A4" s="20">
        <f>IF('Vendéglista'!B3="","",TRIM('Vendéglista'!B3&amp;" "&amp;'Vendéglista'!C3))</f>
      </c>
      <c r="B4" s="20">
        <f>IF('Vendéglista'!A3="","",'Vendéglista'!A3)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100</v>
      </c>
      <c r="L4">
        <f>SUMIFS($D$4:$D$153,$E$4:$E$153,$K4,$C$4:$C$153,"Jön")</f>
      </c>
    </row>
    <row r="5" spans="1:12" x14ac:dyDescent="0.25">
      <c r="A5" s="24">
        <f>IF('Vendéglista'!B4="","",TRIM('Vendéglista'!B4&amp;" "&amp;'Vendéglista'!C4))</f>
      </c>
      <c r="B5" s="24">
        <f>IF('Vendéglista'!A4="","",'Vendéglista'!A4)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101</v>
      </c>
      <c r="L5">
        <f>SUMIFS($D$4:$D$153,$E$4:$E$153,$K5,$C$4:$C$153,"Jön")</f>
      </c>
    </row>
    <row r="6" spans="1:12" x14ac:dyDescent="0.25">
      <c r="A6" s="20">
        <f>IF('Vendéglista'!B5="","",TRIM('Vendéglista'!B5&amp;" "&amp;'Vendéglista'!C5))</f>
      </c>
      <c r="B6" s="20">
        <f>IF('Vendéglista'!A5="","",'Vendéglista'!A5)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102</v>
      </c>
      <c r="L6">
        <f>SUMIFS($D$4:$D$153,$E$4:$E$153,$K6,$C$4:$C$153,"Jön")</f>
      </c>
    </row>
    <row r="7" spans="1:12" x14ac:dyDescent="0.25">
      <c r="A7" s="24">
        <f>IF('Vendéglista'!B6="","",TRIM('Vendéglista'!B6&amp;" "&amp;'Vendéglista'!C6))</f>
      </c>
      <c r="B7" s="24">
        <f>IF('Vendéglista'!A6="","",'Vendéglista'!A6)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103</v>
      </c>
      <c r="L7">
        <f>SUMIFS($D$4:$D$153,$E$4:$E$153,$K7,$C$4:$C$153,"Jön")</f>
      </c>
    </row>
    <row r="8" spans="1:12" x14ac:dyDescent="0.25">
      <c r="A8" s="20">
        <f>IF('Vendéglista'!B7="","",TRIM('Vendéglista'!B7&amp;" "&amp;'Vendéglista'!C7))</f>
      </c>
      <c r="B8" s="20">
        <f>IF('Vendéglista'!A7="","",'Vendéglista'!A7)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104</v>
      </c>
      <c r="L8">
        <f>SUMIFS($D$4:$D$153,$E$4:$E$153,$K8,$C$4:$C$153,"Jön")</f>
      </c>
    </row>
    <row r="9" spans="1:12" x14ac:dyDescent="0.25">
      <c r="A9" s="24">
        <f>IF('Vendéglista'!B8="","",TRIM('Vendéglista'!B8&amp;" "&amp;'Vendéglista'!C8))</f>
      </c>
      <c r="B9" s="24">
        <f>IF('Vendéglista'!A8="","",'Vendéglista'!A8)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105</v>
      </c>
      <c r="L9">
        <f>SUMIFS($D$4:$D$153,$E$4:$E$153,$K9,$C$4:$C$153,"Jön")</f>
      </c>
    </row>
    <row r="10" spans="1:12" x14ac:dyDescent="0.25">
      <c r="A10" s="20">
        <f>IF('Vendéglista'!B9="","",TRIM('Vendéglista'!B9&amp;" "&amp;'Vendéglista'!C9))</f>
      </c>
      <c r="B10" s="20">
        <f>IF('Vendéglista'!A9="","",'Vendéglista'!A9)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106</v>
      </c>
      <c r="L10" s="7">
        <f>SUM($L$4:$L$9)</f>
      </c>
    </row>
    <row r="11" spans="1:9" x14ac:dyDescent="0.25">
      <c r="A11" s="24">
        <f>IF('Vendéglista'!B10="","",TRIM('Vendéglista'!B10&amp;" "&amp;'Vendéglista'!C10))</f>
      </c>
      <c r="B11" s="24">
        <f>IF('Vendéglista'!A10="","",'Vendéglista'!A10)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IF('Vendéglista'!B11="","",TRIM('Vendéglista'!B11&amp;" "&amp;'Vendéglista'!C11))</f>
      </c>
      <c r="B12" s="20">
        <f>IF('Vendéglista'!A11="","",'Vendéglista'!A11)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IF('Vendéglista'!B12="","",TRIM('Vendéglista'!B12&amp;" "&amp;'Vendéglista'!C12))</f>
      </c>
      <c r="B13" s="24">
        <f>IF('Vendéglista'!A12="","",'Vendéglista'!A12)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IF('Vendéglista'!B13="","",TRIM('Vendéglista'!B13&amp;" "&amp;'Vendéglista'!C13))</f>
      </c>
      <c r="B14" s="20">
        <f>IF('Vendéglista'!A13="","",'Vendéglista'!A13)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IF('Vendéglista'!B14="","",TRIM('Vendéglista'!B14&amp;" "&amp;'Vendéglista'!C14))</f>
      </c>
      <c r="B15" s="24">
        <f>IF('Vendéglista'!A14="","",'Vendéglista'!A14)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IF('Vendéglista'!B15="","",TRIM('Vendéglista'!B15&amp;" "&amp;'Vendéglista'!C15))</f>
      </c>
      <c r="B16" s="20">
        <f>IF('Vendéglista'!A15="","",'Vendéglista'!A15)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IF('Vendéglista'!B16="","",TRIM('Vendéglista'!B16&amp;" "&amp;'Vendéglista'!C16))</f>
      </c>
      <c r="B17" s="24">
        <f>IF('Vendéglista'!A16="","",'Vendéglista'!A16)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IF('Vendéglista'!B17="","",TRIM('Vendéglista'!B17&amp;" "&amp;'Vendéglista'!C17))</f>
      </c>
      <c r="B18" s="20">
        <f>IF('Vendéglista'!A17="","",'Vendéglista'!A17)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IF('Vendéglista'!B18="","",TRIM('Vendéglista'!B18&amp;" "&amp;'Vendéglista'!C18))</f>
      </c>
      <c r="B19" s="24">
        <f>IF('Vendéglista'!A18="","",'Vendéglista'!A18)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IF('Vendéglista'!B19="","",TRIM('Vendéglista'!B19&amp;" "&amp;'Vendéglista'!C19))</f>
      </c>
      <c r="B20" s="20">
        <f>IF('Vendéglista'!A19="","",'Vendéglista'!A19)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IF('Vendéglista'!B20="","",TRIM('Vendéglista'!B20&amp;" "&amp;'Vendéglista'!C20))</f>
      </c>
      <c r="B21" s="24">
        <f>IF('Vendéglista'!A20="","",'Vendéglista'!A20)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IF('Vendéglista'!B21="","",TRIM('Vendéglista'!B21&amp;" "&amp;'Vendéglista'!C21))</f>
      </c>
      <c r="B22" s="20">
        <f>IF('Vendéglista'!A21="","",'Vendéglista'!A21)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IF('Vendéglista'!B22="","",TRIM('Vendéglista'!B22&amp;" "&amp;'Vendéglista'!C22))</f>
      </c>
      <c r="B23" s="24">
        <f>IF('Vendéglista'!A22="","",'Vendéglista'!A22)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IF('Vendéglista'!B23="","",TRIM('Vendéglista'!B23&amp;" "&amp;'Vendéglista'!C23))</f>
      </c>
      <c r="B24" s="20">
        <f>IF('Vendéglista'!A23="","",'Vendéglista'!A23)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IF('Vendéglista'!B24="","",TRIM('Vendéglista'!B24&amp;" "&amp;'Vendéglista'!C24))</f>
      </c>
      <c r="B25" s="24">
        <f>IF('Vendéglista'!A24="","",'Vendéglista'!A24)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IF('Vendéglista'!B25="","",TRIM('Vendéglista'!B25&amp;" "&amp;'Vendéglista'!C25))</f>
      </c>
      <c r="B26" s="20">
        <f>IF('Vendéglista'!A25="","",'Vendéglista'!A25)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IF('Vendéglista'!B26="","",TRIM('Vendéglista'!B26&amp;" "&amp;'Vendéglista'!C26))</f>
      </c>
      <c r="B27" s="24">
        <f>IF('Vendéglista'!A26="","",'Vendéglista'!A26)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IF('Vendéglista'!B27="","",TRIM('Vendéglista'!B27&amp;" "&amp;'Vendéglista'!C27))</f>
      </c>
      <c r="B28" s="20">
        <f>IF('Vendéglista'!A27="","",'Vendéglista'!A27)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IF('Vendéglista'!B28="","",TRIM('Vendéglista'!B28&amp;" "&amp;'Vendéglista'!C28))</f>
      </c>
      <c r="B29" s="24">
        <f>IF('Vendéglista'!A28="","",'Vendéglista'!A28)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IF('Vendéglista'!B29="","",TRIM('Vendéglista'!B29&amp;" "&amp;'Vendéglista'!C29))</f>
      </c>
      <c r="B30" s="20">
        <f>IF('Vendéglista'!A29="","",'Vendéglista'!A29)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IF('Vendéglista'!B30="","",TRIM('Vendéglista'!B30&amp;" "&amp;'Vendéglista'!C30))</f>
      </c>
      <c r="B31" s="24">
        <f>IF('Vendéglista'!A30="","",'Vendéglista'!A30)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IF('Vendéglista'!B31="","",TRIM('Vendéglista'!B31&amp;" "&amp;'Vendéglista'!C31))</f>
      </c>
      <c r="B32" s="20">
        <f>IF('Vendéglista'!A31="","",'Vendéglista'!A31)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IF('Vendéglista'!B32="","",TRIM('Vendéglista'!B32&amp;" "&amp;'Vendéglista'!C32))</f>
      </c>
      <c r="B33" s="24">
        <f>IF('Vendéglista'!A32="","",'Vendéglista'!A32)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IF('Vendéglista'!B33="","",TRIM('Vendéglista'!B33&amp;" "&amp;'Vendéglista'!C33))</f>
      </c>
      <c r="B34" s="20">
        <f>IF('Vendéglista'!A33="","",'Vendéglista'!A33)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IF('Vendéglista'!B34="","",TRIM('Vendéglista'!B34&amp;" "&amp;'Vendéglista'!C34))</f>
      </c>
      <c r="B35" s="24">
        <f>IF('Vendéglista'!A34="","",'Vendéglista'!A34)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IF('Vendéglista'!B35="","",TRIM('Vendéglista'!B35&amp;" "&amp;'Vendéglista'!C35))</f>
      </c>
      <c r="B36" s="20">
        <f>IF('Vendéglista'!A35="","",'Vendéglista'!A35)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IF('Vendéglista'!B36="","",TRIM('Vendéglista'!B36&amp;" "&amp;'Vendéglista'!C36))</f>
      </c>
      <c r="B37" s="24">
        <f>IF('Vendéglista'!A36="","",'Vendéglista'!A36)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IF('Vendéglista'!B37="","",TRIM('Vendéglista'!B37&amp;" "&amp;'Vendéglista'!C37))</f>
      </c>
      <c r="B38" s="20">
        <f>IF('Vendéglista'!A37="","",'Vendéglista'!A37)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IF('Vendéglista'!B38="","",TRIM('Vendéglista'!B38&amp;" "&amp;'Vendéglista'!C38))</f>
      </c>
      <c r="B39" s="24">
        <f>IF('Vendéglista'!A38="","",'Vendéglista'!A38)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IF('Vendéglista'!B39="","",TRIM('Vendéglista'!B39&amp;" "&amp;'Vendéglista'!C39))</f>
      </c>
      <c r="B40" s="20">
        <f>IF('Vendéglista'!A39="","",'Vendéglista'!A39)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IF('Vendéglista'!B40="","",TRIM('Vendéglista'!B40&amp;" "&amp;'Vendéglista'!C40))</f>
      </c>
      <c r="B41" s="24">
        <f>IF('Vendéglista'!A40="","",'Vendéglista'!A40)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IF('Vendéglista'!B41="","",TRIM('Vendéglista'!B41&amp;" "&amp;'Vendéglista'!C41))</f>
      </c>
      <c r="B42" s="20">
        <f>IF('Vendéglista'!A41="","",'Vendéglista'!A41)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IF('Vendéglista'!B42="","",TRIM('Vendéglista'!B42&amp;" "&amp;'Vendéglista'!C42))</f>
      </c>
      <c r="B43" s="24">
        <f>IF('Vendéglista'!A42="","",'Vendéglista'!A42)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IF('Vendéglista'!B43="","",TRIM('Vendéglista'!B43&amp;" "&amp;'Vendéglista'!C43))</f>
      </c>
      <c r="B44" s="20">
        <f>IF('Vendéglista'!A43="","",'Vendéglista'!A43)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IF('Vendéglista'!B44="","",TRIM('Vendéglista'!B44&amp;" "&amp;'Vendéglista'!C44))</f>
      </c>
      <c r="B45" s="24">
        <f>IF('Vendéglista'!A44="","",'Vendéglista'!A44)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IF('Vendéglista'!B45="","",TRIM('Vendéglista'!B45&amp;" "&amp;'Vendéglista'!C45))</f>
      </c>
      <c r="B46" s="20">
        <f>IF('Vendéglista'!A45="","",'Vendéglista'!A45)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IF('Vendéglista'!B46="","",TRIM('Vendéglista'!B46&amp;" "&amp;'Vendéglista'!C46))</f>
      </c>
      <c r="B47" s="24">
        <f>IF('Vendéglista'!A46="","",'Vendéglista'!A46)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IF('Vendéglista'!B47="","",TRIM('Vendéglista'!B47&amp;" "&amp;'Vendéglista'!C47))</f>
      </c>
      <c r="B48" s="20">
        <f>IF('Vendéglista'!A47="","",'Vendéglista'!A47)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IF('Vendéglista'!B48="","",TRIM('Vendéglista'!B48&amp;" "&amp;'Vendéglista'!C48))</f>
      </c>
      <c r="B49" s="24">
        <f>IF('Vendéglista'!A48="","",'Vendéglista'!A48)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IF('Vendéglista'!B49="","",TRIM('Vendéglista'!B49&amp;" "&amp;'Vendéglista'!C49))</f>
      </c>
      <c r="B50" s="20">
        <f>IF('Vendéglista'!A49="","",'Vendéglista'!A49)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IF('Vendéglista'!B50="","",TRIM('Vendéglista'!B50&amp;" "&amp;'Vendéglista'!C50))</f>
      </c>
      <c r="B51" s="24">
        <f>IF('Vendéglista'!A50="","",'Vendéglista'!A50)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IF('Vendéglista'!B51="","",TRIM('Vendéglista'!B51&amp;" "&amp;'Vendéglista'!C51))</f>
      </c>
      <c r="B52" s="20">
        <f>IF('Vendéglista'!A51="","",'Vendéglista'!A51)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IF('Vendéglista'!B52="","",TRIM('Vendéglista'!B52&amp;" "&amp;'Vendéglista'!C52))</f>
      </c>
      <c r="B53" s="24">
        <f>IF('Vendéglista'!A52="","",'Vendéglista'!A52)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IF('Vendéglista'!B53="","",TRIM('Vendéglista'!B53&amp;" "&amp;'Vendéglista'!C53))</f>
      </c>
      <c r="B54" s="20">
        <f>IF('Vendéglista'!A53="","",'Vendéglista'!A53)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IF('Vendéglista'!B54="","",TRIM('Vendéglista'!B54&amp;" "&amp;'Vendéglista'!C54))</f>
      </c>
      <c r="B55" s="24">
        <f>IF('Vendéglista'!A54="","",'Vendéglista'!A54)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IF('Vendéglista'!B55="","",TRIM('Vendéglista'!B55&amp;" "&amp;'Vendéglista'!C55))</f>
      </c>
      <c r="B56" s="20">
        <f>IF('Vendéglista'!A55="","",'Vendéglista'!A55)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IF('Vendéglista'!B56="","",TRIM('Vendéglista'!B56&amp;" "&amp;'Vendéglista'!C56))</f>
      </c>
      <c r="B57" s="24">
        <f>IF('Vendéglista'!A56="","",'Vendéglista'!A56)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IF('Vendéglista'!B57="","",TRIM('Vendéglista'!B57&amp;" "&amp;'Vendéglista'!C57))</f>
      </c>
      <c r="B58" s="20">
        <f>IF('Vendéglista'!A57="","",'Vendéglista'!A57)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IF('Vendéglista'!B58="","",TRIM('Vendéglista'!B58&amp;" "&amp;'Vendéglista'!C58))</f>
      </c>
      <c r="B59" s="24">
        <f>IF('Vendéglista'!A58="","",'Vendéglista'!A58)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IF('Vendéglista'!B59="","",TRIM('Vendéglista'!B59&amp;" "&amp;'Vendéglista'!C59))</f>
      </c>
      <c r="B60" s="20">
        <f>IF('Vendéglista'!A59="","",'Vendéglista'!A59)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IF('Vendéglista'!B60="","",TRIM('Vendéglista'!B60&amp;" "&amp;'Vendéglista'!C60))</f>
      </c>
      <c r="B61" s="24">
        <f>IF('Vendéglista'!A60="","",'Vendéglista'!A60)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IF('Vendéglista'!B61="","",TRIM('Vendéglista'!B61&amp;" "&amp;'Vendéglista'!C61))</f>
      </c>
      <c r="B62" s="20">
        <f>IF('Vendéglista'!A61="","",'Vendéglista'!A61)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IF('Vendéglista'!B62="","",TRIM('Vendéglista'!B62&amp;" "&amp;'Vendéglista'!C62))</f>
      </c>
      <c r="B63" s="24">
        <f>IF('Vendéglista'!A62="","",'Vendéglista'!A62)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IF('Vendéglista'!B63="","",TRIM('Vendéglista'!B63&amp;" "&amp;'Vendéglista'!C63))</f>
      </c>
      <c r="B64" s="20">
        <f>IF('Vendéglista'!A63="","",'Vendéglista'!A63)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IF('Vendéglista'!B64="","",TRIM('Vendéglista'!B64&amp;" "&amp;'Vendéglista'!C64))</f>
      </c>
      <c r="B65" s="24">
        <f>IF('Vendéglista'!A64="","",'Vendéglista'!A64)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IF('Vendéglista'!B65="","",TRIM('Vendéglista'!B65&amp;" "&amp;'Vendéglista'!C65))</f>
      </c>
      <c r="B66" s="20">
        <f>IF('Vendéglista'!A65="","",'Vendéglista'!A65)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IF('Vendéglista'!B66="","",TRIM('Vendéglista'!B66&amp;" "&amp;'Vendéglista'!C66))</f>
      </c>
      <c r="B67" s="24">
        <f>IF('Vendéglista'!A66="","",'Vendéglista'!A66)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IF('Vendéglista'!B67="","",TRIM('Vendéglista'!B67&amp;" "&amp;'Vendéglista'!C67))</f>
      </c>
      <c r="B68" s="20">
        <f>IF('Vendéglista'!A67="","",'Vendéglista'!A67)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IF('Vendéglista'!B68="","",TRIM('Vendéglista'!B68&amp;" "&amp;'Vendéglista'!C68))</f>
      </c>
      <c r="B69" s="24">
        <f>IF('Vendéglista'!A68="","",'Vendéglista'!A68)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IF('Vendéglista'!B69="","",TRIM('Vendéglista'!B69&amp;" "&amp;'Vendéglista'!C69))</f>
      </c>
      <c r="B70" s="20">
        <f>IF('Vendéglista'!A69="","",'Vendéglista'!A69)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IF('Vendéglista'!B70="","",TRIM('Vendéglista'!B70&amp;" "&amp;'Vendéglista'!C70))</f>
      </c>
      <c r="B71" s="24">
        <f>IF('Vendéglista'!A70="","",'Vendéglista'!A70)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IF('Vendéglista'!B71="","",TRIM('Vendéglista'!B71&amp;" "&amp;'Vendéglista'!C71))</f>
      </c>
      <c r="B72" s="20">
        <f>IF('Vendéglista'!A71="","",'Vendéglista'!A71)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IF('Vendéglista'!B72="","",TRIM('Vendéglista'!B72&amp;" "&amp;'Vendéglista'!C72))</f>
      </c>
      <c r="B73" s="24">
        <f>IF('Vendéglista'!A72="","",'Vendéglista'!A72)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IF('Vendéglista'!B73="","",TRIM('Vendéglista'!B73&amp;" "&amp;'Vendéglista'!C73))</f>
      </c>
      <c r="B74" s="20">
        <f>IF('Vendéglista'!A73="","",'Vendéglista'!A73)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IF('Vendéglista'!B74="","",TRIM('Vendéglista'!B74&amp;" "&amp;'Vendéglista'!C74))</f>
      </c>
      <c r="B75" s="24">
        <f>IF('Vendéglista'!A74="","",'Vendéglista'!A74)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IF('Vendéglista'!B75="","",TRIM('Vendéglista'!B75&amp;" "&amp;'Vendéglista'!C75))</f>
      </c>
      <c r="B76" s="20">
        <f>IF('Vendéglista'!A75="","",'Vendéglista'!A75)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IF('Vendéglista'!B76="","",TRIM('Vendéglista'!B76&amp;" "&amp;'Vendéglista'!C76))</f>
      </c>
      <c r="B77" s="24">
        <f>IF('Vendéglista'!A76="","",'Vendéglista'!A76)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IF('Vendéglista'!B77="","",TRIM('Vendéglista'!B77&amp;" "&amp;'Vendéglista'!C77))</f>
      </c>
      <c r="B78" s="20">
        <f>IF('Vendéglista'!A77="","",'Vendéglista'!A77)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IF('Vendéglista'!B78="","",TRIM('Vendéglista'!B78&amp;" "&amp;'Vendéglista'!C78))</f>
      </c>
      <c r="B79" s="24">
        <f>IF('Vendéglista'!A78="","",'Vendéglista'!A78)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IF('Vendéglista'!B79="","",TRIM('Vendéglista'!B79&amp;" "&amp;'Vendéglista'!C79))</f>
      </c>
      <c r="B80" s="20">
        <f>IF('Vendéglista'!A79="","",'Vendéglista'!A79)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IF('Vendéglista'!B80="","",TRIM('Vendéglista'!B80&amp;" "&amp;'Vendéglista'!C80))</f>
      </c>
      <c r="B81" s="24">
        <f>IF('Vendéglista'!A80="","",'Vendéglista'!A80)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IF('Vendéglista'!B81="","",TRIM('Vendéglista'!B81&amp;" "&amp;'Vendéglista'!C81))</f>
      </c>
      <c r="B82" s="20">
        <f>IF('Vendéglista'!A81="","",'Vendéglista'!A81)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IF('Vendéglista'!B82="","",TRIM('Vendéglista'!B82&amp;" "&amp;'Vendéglista'!C82))</f>
      </c>
      <c r="B83" s="24">
        <f>IF('Vendéglista'!A82="","",'Vendéglista'!A82)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IF('Vendéglista'!B83="","",TRIM('Vendéglista'!B83&amp;" "&amp;'Vendéglista'!C83))</f>
      </c>
      <c r="B84" s="20">
        <f>IF('Vendéglista'!A83="","",'Vendéglista'!A83)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IF('Vendéglista'!B84="","",TRIM('Vendéglista'!B84&amp;" "&amp;'Vendéglista'!C84))</f>
      </c>
      <c r="B85" s="24">
        <f>IF('Vendéglista'!A84="","",'Vendéglista'!A84)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IF('Vendéglista'!B85="","",TRIM('Vendéglista'!B85&amp;" "&amp;'Vendéglista'!C85))</f>
      </c>
      <c r="B86" s="20">
        <f>IF('Vendéglista'!A85="","",'Vendéglista'!A85)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IF('Vendéglista'!B86="","",TRIM('Vendéglista'!B86&amp;" "&amp;'Vendéglista'!C86))</f>
      </c>
      <c r="B87" s="24">
        <f>IF('Vendéglista'!A86="","",'Vendéglista'!A86)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IF('Vendéglista'!B87="","",TRIM('Vendéglista'!B87&amp;" "&amp;'Vendéglista'!C87))</f>
      </c>
      <c r="B88" s="20">
        <f>IF('Vendéglista'!A87="","",'Vendéglista'!A87)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IF('Vendéglista'!B88="","",TRIM('Vendéglista'!B88&amp;" "&amp;'Vendéglista'!C88))</f>
      </c>
      <c r="B89" s="24">
        <f>IF('Vendéglista'!A88="","",'Vendéglista'!A88)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IF('Vendéglista'!B89="","",TRIM('Vendéglista'!B89&amp;" "&amp;'Vendéglista'!C89))</f>
      </c>
      <c r="B90" s="20">
        <f>IF('Vendéglista'!A89="","",'Vendéglista'!A89)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IF('Vendéglista'!B90="","",TRIM('Vendéglista'!B90&amp;" "&amp;'Vendéglista'!C90))</f>
      </c>
      <c r="B91" s="24">
        <f>IF('Vendéglista'!A90="","",'Vendéglista'!A90)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IF('Vendéglista'!B91="","",TRIM('Vendéglista'!B91&amp;" "&amp;'Vendéglista'!C91))</f>
      </c>
      <c r="B92" s="20">
        <f>IF('Vendéglista'!A91="","",'Vendéglista'!A91)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IF('Vendéglista'!B92="","",TRIM('Vendéglista'!B92&amp;" "&amp;'Vendéglista'!C92))</f>
      </c>
      <c r="B93" s="24">
        <f>IF('Vendéglista'!A92="","",'Vendéglista'!A92)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IF('Vendéglista'!B93="","",TRIM('Vendéglista'!B93&amp;" "&amp;'Vendéglista'!C93))</f>
      </c>
      <c r="B94" s="20">
        <f>IF('Vendéglista'!A93="","",'Vendéglista'!A93)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IF('Vendéglista'!B94="","",TRIM('Vendéglista'!B94&amp;" "&amp;'Vendéglista'!C94))</f>
      </c>
      <c r="B95" s="24">
        <f>IF('Vendéglista'!A94="","",'Vendéglista'!A94)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IF('Vendéglista'!B95="","",TRIM('Vendéglista'!B95&amp;" "&amp;'Vendéglista'!C95))</f>
      </c>
      <c r="B96" s="20">
        <f>IF('Vendéglista'!A95="","",'Vendéglista'!A95)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IF('Vendéglista'!B96="","",TRIM('Vendéglista'!B96&amp;" "&amp;'Vendéglista'!C96))</f>
      </c>
      <c r="B97" s="24">
        <f>IF('Vendéglista'!A96="","",'Vendéglista'!A96)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IF('Vendéglista'!B97="","",TRIM('Vendéglista'!B97&amp;" "&amp;'Vendéglista'!C97))</f>
      </c>
      <c r="B98" s="20">
        <f>IF('Vendéglista'!A97="","",'Vendéglista'!A97)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IF('Vendéglista'!B98="","",TRIM('Vendéglista'!B98&amp;" "&amp;'Vendéglista'!C98))</f>
      </c>
      <c r="B99" s="24">
        <f>IF('Vendéglista'!A98="","",'Vendéglista'!A98)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IF('Vendéglista'!B99="","",TRIM('Vendéglista'!B99&amp;" "&amp;'Vendéglista'!C99))</f>
      </c>
      <c r="B100" s="20">
        <f>IF('Vendéglista'!A99="","",'Vendéglista'!A99)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IF('Vendéglista'!B100="","",TRIM('Vendéglista'!B100&amp;" "&amp;'Vendéglista'!C100))</f>
      </c>
      <c r="B101" s="24">
        <f>IF('Vendéglista'!A100="","",'Vendéglista'!A100)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IF('Vendéglista'!B101="","",TRIM('Vendéglista'!B101&amp;" "&amp;'Vendéglista'!C101))</f>
      </c>
      <c r="B102" s="20">
        <f>IF('Vendéglista'!A101="","",'Vendéglista'!A101)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IF('Vendéglista'!B102="","",TRIM('Vendéglista'!B102&amp;" "&amp;'Vendéglista'!C102))</f>
      </c>
      <c r="B103" s="24">
        <f>IF('Vendéglista'!A102="","",'Vendéglista'!A102)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IF('Vendéglista'!B103="","",TRIM('Vendéglista'!B103&amp;" "&amp;'Vendéglista'!C103))</f>
      </c>
      <c r="B104" s="20">
        <f>IF('Vendéglista'!A103="","",'Vendéglista'!A103)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IF('Vendéglista'!B104="","",TRIM('Vendéglista'!B104&amp;" "&amp;'Vendéglista'!C104))</f>
      </c>
      <c r="B105" s="24">
        <f>IF('Vendéglista'!A104="","",'Vendéglista'!A104)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IF('Vendéglista'!B105="","",TRIM('Vendéglista'!B105&amp;" "&amp;'Vendéglista'!C105))</f>
      </c>
      <c r="B106" s="20">
        <f>IF('Vendéglista'!A105="","",'Vendéglista'!A105)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IF('Vendéglista'!B106="","",TRIM('Vendéglista'!B106&amp;" "&amp;'Vendéglista'!C106))</f>
      </c>
      <c r="B107" s="24">
        <f>IF('Vendéglista'!A106="","",'Vendéglista'!A106)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IF('Vendéglista'!B107="","",TRIM('Vendéglista'!B107&amp;" "&amp;'Vendéglista'!C107))</f>
      </c>
      <c r="B108" s="20">
        <f>IF('Vendéglista'!A107="","",'Vendéglista'!A107)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IF('Vendéglista'!B108="","",TRIM('Vendéglista'!B108&amp;" "&amp;'Vendéglista'!C108))</f>
      </c>
      <c r="B109" s="24">
        <f>IF('Vendéglista'!A108="","",'Vendéglista'!A108)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IF('Vendéglista'!B109="","",TRIM('Vendéglista'!B109&amp;" "&amp;'Vendéglista'!C109))</f>
      </c>
      <c r="B110" s="20">
        <f>IF('Vendéglista'!A109="","",'Vendéglista'!A109)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IF('Vendéglista'!B110="","",TRIM('Vendéglista'!B110&amp;" "&amp;'Vendéglista'!C110))</f>
      </c>
      <c r="B111" s="24">
        <f>IF('Vendéglista'!A110="","",'Vendéglista'!A110)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IF('Vendéglista'!B111="","",TRIM('Vendéglista'!B111&amp;" "&amp;'Vendéglista'!C111))</f>
      </c>
      <c r="B112" s="20">
        <f>IF('Vendéglista'!A111="","",'Vendéglista'!A111)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IF('Vendéglista'!B112="","",TRIM('Vendéglista'!B112&amp;" "&amp;'Vendéglista'!C112))</f>
      </c>
      <c r="B113" s="24">
        <f>IF('Vendéglista'!A112="","",'Vendéglista'!A112)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IF('Vendéglista'!B113="","",TRIM('Vendéglista'!B113&amp;" "&amp;'Vendéglista'!C113))</f>
      </c>
      <c r="B114" s="20">
        <f>IF('Vendéglista'!A113="","",'Vendéglista'!A113)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IF('Vendéglista'!B114="","",TRIM('Vendéglista'!B114&amp;" "&amp;'Vendéglista'!C114))</f>
      </c>
      <c r="B115" s="24">
        <f>IF('Vendéglista'!A114="","",'Vendéglista'!A114)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IF('Vendéglista'!B115="","",TRIM('Vendéglista'!B115&amp;" "&amp;'Vendéglista'!C115))</f>
      </c>
      <c r="B116" s="20">
        <f>IF('Vendéglista'!A115="","",'Vendéglista'!A115)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IF('Vendéglista'!B116="","",TRIM('Vendéglista'!B116&amp;" "&amp;'Vendéglista'!C116))</f>
      </c>
      <c r="B117" s="24">
        <f>IF('Vendéglista'!A116="","",'Vendéglista'!A116)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IF('Vendéglista'!B117="","",TRIM('Vendéglista'!B117&amp;" "&amp;'Vendéglista'!C117))</f>
      </c>
      <c r="B118" s="20">
        <f>IF('Vendéglista'!A117="","",'Vendéglista'!A117)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IF('Vendéglista'!B118="","",TRIM('Vendéglista'!B118&amp;" "&amp;'Vendéglista'!C118))</f>
      </c>
      <c r="B119" s="24">
        <f>IF('Vendéglista'!A118="","",'Vendéglista'!A118)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IF('Vendéglista'!B119="","",TRIM('Vendéglista'!B119&amp;" "&amp;'Vendéglista'!C119))</f>
      </c>
      <c r="B120" s="20">
        <f>IF('Vendéglista'!A119="","",'Vendéglista'!A119)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IF('Vendéglista'!B120="","",TRIM('Vendéglista'!B120&amp;" "&amp;'Vendéglista'!C120))</f>
      </c>
      <c r="B121" s="24">
        <f>IF('Vendéglista'!A120="","",'Vendéglista'!A120)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IF('Vendéglista'!B121="","",TRIM('Vendéglista'!B121&amp;" "&amp;'Vendéglista'!C121))</f>
      </c>
      <c r="B122" s="20">
        <f>IF('Vendéglista'!A121="","",'Vendéglista'!A121)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IF('Vendéglista'!B122="","",TRIM('Vendéglista'!B122&amp;" "&amp;'Vendéglista'!C122))</f>
      </c>
      <c r="B123" s="24">
        <f>IF('Vendéglista'!A122="","",'Vendéglista'!A122)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IF('Vendéglista'!B123="","",TRIM('Vendéglista'!B123&amp;" "&amp;'Vendéglista'!C123))</f>
      </c>
      <c r="B124" s="20">
        <f>IF('Vendéglista'!A123="","",'Vendéglista'!A123)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IF('Vendéglista'!B124="","",TRIM('Vendéglista'!B124&amp;" "&amp;'Vendéglista'!C124))</f>
      </c>
      <c r="B125" s="24">
        <f>IF('Vendéglista'!A124="","",'Vendéglista'!A124)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IF('Vendéglista'!B125="","",TRIM('Vendéglista'!B125&amp;" "&amp;'Vendéglista'!C125))</f>
      </c>
      <c r="B126" s="20">
        <f>IF('Vendéglista'!A125="","",'Vendéglista'!A125)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IF('Vendéglista'!B126="","",TRIM('Vendéglista'!B126&amp;" "&amp;'Vendéglista'!C126))</f>
      </c>
      <c r="B127" s="24">
        <f>IF('Vendéglista'!A126="","",'Vendéglista'!A126)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IF('Vendéglista'!B127="","",TRIM('Vendéglista'!B127&amp;" "&amp;'Vendéglista'!C127))</f>
      </c>
      <c r="B128" s="20">
        <f>IF('Vendéglista'!A127="","",'Vendéglista'!A127)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IF('Vendéglista'!B128="","",TRIM('Vendéglista'!B128&amp;" "&amp;'Vendéglista'!C128))</f>
      </c>
      <c r="B129" s="24">
        <f>IF('Vendéglista'!A128="","",'Vendéglista'!A128)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IF('Vendéglista'!B129="","",TRIM('Vendéglista'!B129&amp;" "&amp;'Vendéglista'!C129))</f>
      </c>
      <c r="B130" s="20">
        <f>IF('Vendéglista'!A129="","",'Vendéglista'!A129)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IF('Vendéglista'!B130="","",TRIM('Vendéglista'!B130&amp;" "&amp;'Vendéglista'!C130))</f>
      </c>
      <c r="B131" s="24">
        <f>IF('Vendéglista'!A130="","",'Vendéglista'!A130)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IF('Vendéglista'!B131="","",TRIM('Vendéglista'!B131&amp;" "&amp;'Vendéglista'!C131))</f>
      </c>
      <c r="B132" s="20">
        <f>IF('Vendéglista'!A131="","",'Vendéglista'!A131)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IF('Vendéglista'!B132="","",TRIM('Vendéglista'!B132&amp;" "&amp;'Vendéglista'!C132))</f>
      </c>
      <c r="B133" s="24">
        <f>IF('Vendéglista'!A132="","",'Vendéglista'!A132)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IF('Vendéglista'!B133="","",TRIM('Vendéglista'!B133&amp;" "&amp;'Vendéglista'!C133))</f>
      </c>
      <c r="B134" s="20">
        <f>IF('Vendéglista'!A133="","",'Vendéglista'!A133)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IF('Vendéglista'!B134="","",TRIM('Vendéglista'!B134&amp;" "&amp;'Vendéglista'!C134))</f>
      </c>
      <c r="B135" s="24">
        <f>IF('Vendéglista'!A134="","",'Vendéglista'!A134)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IF('Vendéglista'!B135="","",TRIM('Vendéglista'!B135&amp;" "&amp;'Vendéglista'!C135))</f>
      </c>
      <c r="B136" s="20">
        <f>IF('Vendéglista'!A135="","",'Vendéglista'!A135)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IF('Vendéglista'!B136="","",TRIM('Vendéglista'!B136&amp;" "&amp;'Vendéglista'!C136))</f>
      </c>
      <c r="B137" s="24">
        <f>IF('Vendéglista'!A136="","",'Vendéglista'!A136)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IF('Vendéglista'!B137="","",TRIM('Vendéglista'!B137&amp;" "&amp;'Vendéglista'!C137))</f>
      </c>
      <c r="B138" s="20">
        <f>IF('Vendéglista'!A137="","",'Vendéglista'!A137)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IF('Vendéglista'!B138="","",TRIM('Vendéglista'!B138&amp;" "&amp;'Vendéglista'!C138))</f>
      </c>
      <c r="B139" s="24">
        <f>IF('Vendéglista'!A138="","",'Vendéglista'!A138)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IF('Vendéglista'!B139="","",TRIM('Vendéglista'!B139&amp;" "&amp;'Vendéglista'!C139))</f>
      </c>
      <c r="B140" s="20">
        <f>IF('Vendéglista'!A139="","",'Vendéglista'!A139)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IF('Vendéglista'!B140="","",TRIM('Vendéglista'!B140&amp;" "&amp;'Vendéglista'!C140))</f>
      </c>
      <c r="B141" s="24">
        <f>IF('Vendéglista'!A140="","",'Vendéglista'!A140)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IF('Vendéglista'!B141="","",TRIM('Vendéglista'!B141&amp;" "&amp;'Vendéglista'!C141))</f>
      </c>
      <c r="B142" s="20">
        <f>IF('Vendéglista'!A141="","",'Vendéglista'!A141)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IF('Vendéglista'!B142="","",TRIM('Vendéglista'!B142&amp;" "&amp;'Vendéglista'!C142))</f>
      </c>
      <c r="B143" s="24">
        <f>IF('Vendéglista'!A142="","",'Vendéglista'!A142)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IF('Vendéglista'!B143="","",TRIM('Vendéglista'!B143&amp;" "&amp;'Vendéglista'!C143))</f>
      </c>
      <c r="B144" s="20">
        <f>IF('Vendéglista'!A143="","",'Vendéglista'!A143)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IF('Vendéglista'!B144="","",TRIM('Vendéglista'!B144&amp;" "&amp;'Vendéglista'!C144))</f>
      </c>
      <c r="B145" s="24">
        <f>IF('Vendéglista'!A144="","",'Vendéglista'!A144)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IF('Vendéglista'!B145="","",TRIM('Vendéglista'!B145&amp;" "&amp;'Vendéglista'!C145))</f>
      </c>
      <c r="B146" s="20">
        <f>IF('Vendéglista'!A145="","",'Vendéglista'!A145)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IF('Vendéglista'!B146="","",TRIM('Vendéglista'!B146&amp;" "&amp;'Vendéglista'!C146))</f>
      </c>
      <c r="B147" s="24">
        <f>IF('Vendéglista'!A146="","",'Vendéglista'!A146)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IF('Vendéglista'!B147="","",TRIM('Vendéglista'!B147&amp;" "&amp;'Vendéglista'!C147))</f>
      </c>
      <c r="B148" s="20">
        <f>IF('Vendéglista'!A147="","",'Vendéglista'!A147)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IF('Vendéglista'!B148="","",TRIM('Vendéglista'!B148&amp;" "&amp;'Vendéglista'!C148))</f>
      </c>
      <c r="B149" s="24">
        <f>IF('Vendéglista'!A148="","",'Vendéglista'!A148)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IF('Vendéglista'!B149="","",TRIM('Vendéglista'!B149&amp;" "&amp;'Vendéglista'!C149))</f>
      </c>
      <c r="B150" s="20">
        <f>IF('Vendéglista'!A149="","",'Vendéglista'!A149)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IF('Vendéglista'!B150="","",TRIM('Vendéglista'!B150&amp;" "&amp;'Vendéglista'!C150))</f>
      </c>
      <c r="B151" s="24">
        <f>IF('Vendéglista'!A150="","",'Vendéglista'!A150)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IF('Vendéglista'!B151="","",TRIM('Vendéglista'!B151&amp;" "&amp;'Vendéglista'!C151))</f>
      </c>
      <c r="B152" s="20">
        <f>IF('Vendéglista'!A151="","",'Vendéglista'!A151)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IF('Vendéglista'!B152="","",TRIM('Vendéglista'!B152&amp;" "&amp;'Vendéglista'!C152))</f>
      </c>
      <c r="B153" s="24">
        <f>IF('Vendéglista'!A152="","",'Vendéglista'!A152)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AND($A4&lt;&gt;"",$H4&lt;&gt;"",$H4&lt;TODAY(),OR($C4="",$C4="Nincs válasz"))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107</v>
      </c>
      <c r="B1" s="15"/>
      <c r="C1" s="15"/>
      <c r="D1" s="15"/>
      <c r="E1" s="15"/>
      <c r="F1" s="15"/>
      <c r="G1" s="15"/>
    </row>
    <row r="2" spans="1:5" x14ac:dyDescent="0.25">
      <c r="A2" s="2" t="s">
        <v>108</v>
      </c>
      <c r="C2" s="7">
        <f>COUNTIF($F$4:$F$63,"Igen")&amp;" / "&amp;COUNTA($B$4:$B$63)</f>
      </c>
      <c r="E2" s="14"/>
    </row>
    <row r="3" ht="30" customHeight="1" spans="1:7" x14ac:dyDescent="0.25">
      <c r="A3" s="17" t="s">
        <v>109</v>
      </c>
      <c r="B3" s="17" t="s">
        <v>110</v>
      </c>
      <c r="C3" s="17" t="s">
        <v>111</v>
      </c>
      <c r="D3" s="17" t="s">
        <v>112</v>
      </c>
      <c r="E3" s="19" t="s">
        <v>113</v>
      </c>
      <c r="F3" s="17" t="s">
        <v>114</v>
      </c>
      <c r="G3" s="17" t="s">
        <v>40</v>
      </c>
    </row>
    <row r="4" spans="1:7" x14ac:dyDescent="0.25">
      <c r="A4" s="20" t="s">
        <v>115</v>
      </c>
      <c r="B4" s="20" t="s">
        <v>116</v>
      </c>
      <c r="C4" s="20"/>
      <c r="D4" s="20">
        <v>12</v>
      </c>
      <c r="E4" s="22">
        <f>IF(OR($D4="",'Áttekintés'!$C$5=""),"",EDATE('Áttekintés'!$C$5,-$D4))</f>
      </c>
      <c r="F4" s="20"/>
      <c r="G4" s="20"/>
    </row>
    <row r="5" spans="1:7" x14ac:dyDescent="0.25">
      <c r="A5" s="24" t="s">
        <v>115</v>
      </c>
      <c r="B5" s="24" t="s">
        <v>117</v>
      </c>
      <c r="C5" s="24"/>
      <c r="D5" s="24">
        <v>12</v>
      </c>
      <c r="E5" s="26">
        <f>IF(OR($D5="",'Áttekintés'!$C$5=""),"",EDATE('Áttekintés'!$C$5,-$D5))</f>
      </c>
      <c r="F5" s="24"/>
      <c r="G5" s="24"/>
    </row>
    <row r="6" spans="1:7" x14ac:dyDescent="0.25">
      <c r="A6" s="20" t="s">
        <v>115</v>
      </c>
      <c r="B6" s="20" t="s">
        <v>118</v>
      </c>
      <c r="C6" s="20"/>
      <c r="D6" s="20">
        <v>12</v>
      </c>
      <c r="E6" s="22">
        <f>IF(OR($D6="",'Áttekintés'!$C$5=""),"",EDATE('Áttekintés'!$C$5,-$D6))</f>
      </c>
      <c r="F6" s="20"/>
      <c r="G6" s="20"/>
    </row>
    <row r="7" spans="1:7" x14ac:dyDescent="0.25">
      <c r="A7" s="24" t="s">
        <v>115</v>
      </c>
      <c r="B7" s="24" t="s">
        <v>119</v>
      </c>
      <c r="C7" s="24"/>
      <c r="D7" s="24">
        <v>12</v>
      </c>
      <c r="E7" s="26">
        <f>IF(OR($D7="",'Áttekintés'!$C$5=""),"",EDATE('Áttekintés'!$C$5,-$D7))</f>
      </c>
      <c r="F7" s="24"/>
      <c r="G7" s="24"/>
    </row>
    <row r="8" spans="1:7" x14ac:dyDescent="0.25">
      <c r="A8" s="20" t="s">
        <v>120</v>
      </c>
      <c r="B8" s="20" t="s">
        <v>121</v>
      </c>
      <c r="C8" s="20"/>
      <c r="D8" s="20">
        <v>11</v>
      </c>
      <c r="E8" s="22">
        <f>IF(OR($D8="",'Áttekintés'!$C$5=""),"",EDATE('Áttekintés'!$C$5,-$D8))</f>
      </c>
      <c r="F8" s="20"/>
      <c r="G8" s="20"/>
    </row>
    <row r="9" spans="1:7" x14ac:dyDescent="0.25">
      <c r="A9" s="24" t="s">
        <v>120</v>
      </c>
      <c r="B9" s="24" t="s">
        <v>122</v>
      </c>
      <c r="C9" s="24"/>
      <c r="D9" s="24">
        <v>11</v>
      </c>
      <c r="E9" s="26">
        <f>IF(OR($D9="",'Áttekintés'!$C$5=""),"",EDATE('Áttekintés'!$C$5,-$D9))</f>
      </c>
      <c r="F9" s="24"/>
      <c r="G9" s="24"/>
    </row>
    <row r="10" spans="1:7" x14ac:dyDescent="0.25">
      <c r="A10" s="20" t="s">
        <v>120</v>
      </c>
      <c r="B10" s="20" t="s">
        <v>123</v>
      </c>
      <c r="C10" s="20"/>
      <c r="D10" s="20">
        <v>10</v>
      </c>
      <c r="E10" s="22">
        <f>IF(OR($D10="",'Áttekintés'!$C$5=""),"",EDATE('Áttekintés'!$C$5,-$D10))</f>
      </c>
      <c r="F10" s="20"/>
      <c r="G10" s="20"/>
    </row>
    <row r="11" spans="1:7" x14ac:dyDescent="0.25">
      <c r="A11" s="24" t="s">
        <v>120</v>
      </c>
      <c r="B11" s="24" t="s">
        <v>124</v>
      </c>
      <c r="C11" s="24"/>
      <c r="D11" s="24">
        <v>10</v>
      </c>
      <c r="E11" s="26">
        <f>IF(OR($D11="",'Áttekintés'!$C$5=""),"",EDATE('Áttekintés'!$C$5,-$D11))</f>
      </c>
      <c r="F11" s="24"/>
      <c r="G11" s="24"/>
    </row>
    <row r="12" spans="1:7" x14ac:dyDescent="0.25">
      <c r="A12" s="20" t="s">
        <v>120</v>
      </c>
      <c r="B12" s="20" t="s">
        <v>125</v>
      </c>
      <c r="C12" s="20"/>
      <c r="D12" s="20">
        <v>10</v>
      </c>
      <c r="E12" s="22">
        <f>IF(OR($D12="",'Áttekintés'!$C$5=""),"",EDATE('Áttekintés'!$C$5,-$D12))</f>
      </c>
      <c r="F12" s="20"/>
      <c r="G12" s="20"/>
    </row>
    <row r="13" spans="1:7" x14ac:dyDescent="0.25">
      <c r="A13" s="24" t="s">
        <v>120</v>
      </c>
      <c r="B13" s="24" t="s">
        <v>126</v>
      </c>
      <c r="C13" s="24"/>
      <c r="D13" s="24">
        <v>9</v>
      </c>
      <c r="E13" s="26">
        <f>IF(OR($D13="",'Áttekintés'!$C$5=""),"",EDATE('Áttekintés'!$C$5,-$D13))</f>
      </c>
      <c r="F13" s="24"/>
      <c r="G13" s="24"/>
    </row>
    <row r="14" spans="1:7" x14ac:dyDescent="0.25">
      <c r="A14" s="20" t="s">
        <v>120</v>
      </c>
      <c r="B14" s="20" t="s">
        <v>127</v>
      </c>
      <c r="C14" s="20"/>
      <c r="D14" s="20">
        <v>9</v>
      </c>
      <c r="E14" s="22">
        <f>IF(OR($D14="",'Áttekintés'!$C$5=""),"",EDATE('Áttekintés'!$C$5,-$D14))</f>
      </c>
      <c r="F14" s="20"/>
      <c r="G14" s="20"/>
    </row>
    <row r="15" spans="1:7" x14ac:dyDescent="0.25">
      <c r="A15" s="24" t="s">
        <v>120</v>
      </c>
      <c r="B15" s="24" t="s">
        <v>128</v>
      </c>
      <c r="C15" s="24"/>
      <c r="D15" s="24">
        <v>9</v>
      </c>
      <c r="E15" s="26">
        <f>IF(OR($D15="",'Áttekintés'!$C$5=""),"",EDATE('Áttekintés'!$C$5,-$D15))</f>
      </c>
      <c r="F15" s="24"/>
      <c r="G15" s="24"/>
    </row>
    <row r="16" spans="1:7" x14ac:dyDescent="0.25">
      <c r="A16" s="20" t="s">
        <v>129</v>
      </c>
      <c r="B16" s="20" t="s">
        <v>130</v>
      </c>
      <c r="C16" s="20"/>
      <c r="D16" s="20">
        <v>8</v>
      </c>
      <c r="E16" s="22">
        <f>IF(OR($D16="",'Áttekintés'!$C$5=""),"",EDATE('Áttekintés'!$C$5,-$D16))</f>
      </c>
      <c r="F16" s="20"/>
      <c r="G16" s="20"/>
    </row>
    <row r="17" spans="1:7" x14ac:dyDescent="0.25">
      <c r="A17" s="24" t="s">
        <v>129</v>
      </c>
      <c r="B17" s="24" t="s">
        <v>131</v>
      </c>
      <c r="C17" s="24"/>
      <c r="D17" s="24">
        <v>8</v>
      </c>
      <c r="E17" s="26">
        <f>IF(OR($D17="",'Áttekintés'!$C$5=""),"",EDATE('Áttekintés'!$C$5,-$D17))</f>
      </c>
      <c r="F17" s="24"/>
      <c r="G17" s="24"/>
    </row>
    <row r="18" spans="1:7" x14ac:dyDescent="0.25">
      <c r="A18" s="20" t="s">
        <v>129</v>
      </c>
      <c r="B18" s="20" t="s">
        <v>132</v>
      </c>
      <c r="C18" s="20"/>
      <c r="D18" s="20">
        <v>7</v>
      </c>
      <c r="E18" s="22">
        <f>IF(OR($D18="",'Áttekintés'!$C$5=""),"",EDATE('Áttekintés'!$C$5,-$D18))</f>
      </c>
      <c r="F18" s="20"/>
      <c r="G18" s="20"/>
    </row>
    <row r="19" spans="1:7" x14ac:dyDescent="0.25">
      <c r="A19" s="24" t="s">
        <v>129</v>
      </c>
      <c r="B19" s="24" t="s">
        <v>133</v>
      </c>
      <c r="C19" s="24"/>
      <c r="D19" s="24">
        <v>7</v>
      </c>
      <c r="E19" s="26">
        <f>IF(OR($D19="",'Áttekintés'!$C$5=""),"",EDATE('Áttekintés'!$C$5,-$D19))</f>
      </c>
      <c r="F19" s="24"/>
      <c r="G19" s="24"/>
    </row>
    <row r="20" spans="1:7" x14ac:dyDescent="0.25">
      <c r="A20" s="20" t="s">
        <v>129</v>
      </c>
      <c r="B20" s="20" t="s">
        <v>134</v>
      </c>
      <c r="C20" s="20"/>
      <c r="D20" s="20">
        <v>7</v>
      </c>
      <c r="E20" s="22">
        <f>IF(OR($D20="",'Áttekintés'!$C$5=""),"",EDATE('Áttekintés'!$C$5,-$D20))</f>
      </c>
      <c r="F20" s="20"/>
      <c r="G20" s="20"/>
    </row>
    <row r="21" spans="1:7" x14ac:dyDescent="0.25">
      <c r="A21" s="24" t="s">
        <v>129</v>
      </c>
      <c r="B21" s="24" t="s">
        <v>135</v>
      </c>
      <c r="C21" s="24"/>
      <c r="D21" s="24">
        <v>6</v>
      </c>
      <c r="E21" s="26">
        <f>IF(OR($D21="",'Áttekintés'!$C$5=""),"",EDATE('Áttekintés'!$C$5,-$D21))</f>
      </c>
      <c r="F21" s="24"/>
      <c r="G21" s="24"/>
    </row>
    <row r="22" spans="1:7" x14ac:dyDescent="0.25">
      <c r="A22" s="20" t="s">
        <v>129</v>
      </c>
      <c r="B22" s="20" t="s">
        <v>136</v>
      </c>
      <c r="C22" s="20"/>
      <c r="D22" s="20">
        <v>6</v>
      </c>
      <c r="E22" s="22">
        <f>IF(OR($D22="",'Áttekintés'!$C$5=""),"",EDATE('Áttekintés'!$C$5,-$D22))</f>
      </c>
      <c r="F22" s="20"/>
      <c r="G22" s="20"/>
    </row>
    <row r="23" spans="1:7" x14ac:dyDescent="0.25">
      <c r="A23" s="24" t="s">
        <v>129</v>
      </c>
      <c r="B23" s="24" t="s">
        <v>137</v>
      </c>
      <c r="C23" s="24"/>
      <c r="D23" s="24">
        <v>6</v>
      </c>
      <c r="E23" s="26">
        <f>IF(OR($D23="",'Áttekintés'!$C$5=""),"",EDATE('Áttekintés'!$C$5,-$D23))</f>
      </c>
      <c r="F23" s="24"/>
      <c r="G23" s="24"/>
    </row>
    <row r="24" spans="1:7" x14ac:dyDescent="0.25">
      <c r="A24" s="20" t="s">
        <v>138</v>
      </c>
      <c r="B24" s="20" t="s">
        <v>139</v>
      </c>
      <c r="C24" s="20"/>
      <c r="D24" s="20">
        <v>5</v>
      </c>
      <c r="E24" s="22">
        <f>IF(OR($D24="",'Áttekintés'!$C$5=""),"",EDATE('Áttekintés'!$C$5,-$D24))</f>
      </c>
      <c r="F24" s="20"/>
      <c r="G24" s="20"/>
    </row>
    <row r="25" spans="1:7" x14ac:dyDescent="0.25">
      <c r="A25" s="24" t="s">
        <v>138</v>
      </c>
      <c r="B25" s="24" t="s">
        <v>140</v>
      </c>
      <c r="C25" s="24"/>
      <c r="D25" s="24">
        <v>5</v>
      </c>
      <c r="E25" s="26">
        <f>IF(OR($D25="",'Áttekintés'!$C$5=""),"",EDATE('Áttekintés'!$C$5,-$D25))</f>
      </c>
      <c r="F25" s="24"/>
      <c r="G25" s="24"/>
    </row>
    <row r="26" spans="1:7" x14ac:dyDescent="0.25">
      <c r="A26" s="20" t="s">
        <v>138</v>
      </c>
      <c r="B26" s="20" t="s">
        <v>141</v>
      </c>
      <c r="C26" s="20"/>
      <c r="D26" s="20">
        <v>5</v>
      </c>
      <c r="E26" s="22">
        <f>IF(OR($D26="",'Áttekintés'!$C$5=""),"",EDATE('Áttekintés'!$C$5,-$D26))</f>
      </c>
      <c r="F26" s="20"/>
      <c r="G26" s="20"/>
    </row>
    <row r="27" spans="1:7" x14ac:dyDescent="0.25">
      <c r="A27" s="24" t="s">
        <v>138</v>
      </c>
      <c r="B27" s="24" t="s">
        <v>142</v>
      </c>
      <c r="C27" s="24"/>
      <c r="D27" s="24">
        <v>4</v>
      </c>
      <c r="E27" s="26">
        <f>IF(OR($D27="",'Áttekintés'!$C$5=""),"",EDATE('Áttekintés'!$C$5,-$D27))</f>
      </c>
      <c r="F27" s="24"/>
      <c r="G27" s="24"/>
    </row>
    <row r="28" spans="1:7" x14ac:dyDescent="0.25">
      <c r="A28" s="20" t="s">
        <v>138</v>
      </c>
      <c r="B28" s="20" t="s">
        <v>143</v>
      </c>
      <c r="C28" s="20"/>
      <c r="D28" s="20">
        <v>4</v>
      </c>
      <c r="E28" s="22">
        <f>IF(OR($D28="",'Áttekintés'!$C$5=""),"",EDATE('Áttekintés'!$C$5,-$D28))</f>
      </c>
      <c r="F28" s="20"/>
      <c r="G28" s="20"/>
    </row>
    <row r="29" spans="1:7" x14ac:dyDescent="0.25">
      <c r="A29" s="24" t="s">
        <v>138</v>
      </c>
      <c r="B29" s="24" t="s">
        <v>144</v>
      </c>
      <c r="C29" s="24"/>
      <c r="D29" s="24">
        <v>4</v>
      </c>
      <c r="E29" s="26">
        <f>IF(OR($D29="",'Áttekintés'!$C$5=""),"",EDATE('Áttekintés'!$C$5,-$D29))</f>
      </c>
      <c r="F29" s="24"/>
      <c r="G29" s="24"/>
    </row>
    <row r="30" spans="1:7" x14ac:dyDescent="0.25">
      <c r="A30" s="20" t="s">
        <v>138</v>
      </c>
      <c r="B30" s="20" t="s">
        <v>145</v>
      </c>
      <c r="C30" s="20"/>
      <c r="D30" s="20">
        <v>3</v>
      </c>
      <c r="E30" s="22">
        <f>IF(OR($D30="",'Áttekintés'!$C$5=""),"",EDATE('Áttekintés'!$C$5,-$D30))</f>
      </c>
      <c r="F30" s="20"/>
      <c r="G30" s="20"/>
    </row>
    <row r="31" spans="1:7" x14ac:dyDescent="0.25">
      <c r="A31" s="24" t="s">
        <v>138</v>
      </c>
      <c r="B31" s="24" t="s">
        <v>146</v>
      </c>
      <c r="C31" s="24"/>
      <c r="D31" s="24">
        <v>3</v>
      </c>
      <c r="E31" s="26">
        <f>IF(OR($D31="",'Áttekintés'!$C$5=""),"",EDATE('Áttekintés'!$C$5,-$D31))</f>
      </c>
      <c r="F31" s="24"/>
      <c r="G31" s="24"/>
    </row>
    <row r="32" spans="1:7" x14ac:dyDescent="0.25">
      <c r="A32" s="20" t="s">
        <v>138</v>
      </c>
      <c r="B32" s="20" t="s">
        <v>147</v>
      </c>
      <c r="C32" s="20"/>
      <c r="D32" s="20">
        <v>3</v>
      </c>
      <c r="E32" s="22">
        <f>IF(OR($D32="",'Áttekintés'!$C$5=""),"",EDATE('Áttekintés'!$C$5,-$D32))</f>
      </c>
      <c r="F32" s="20"/>
      <c r="G32" s="20"/>
    </row>
    <row r="33" spans="1:7" x14ac:dyDescent="0.25">
      <c r="A33" s="24" t="s">
        <v>148</v>
      </c>
      <c r="B33" s="24" t="s">
        <v>149</v>
      </c>
      <c r="C33" s="24"/>
      <c r="D33" s="24">
        <v>2</v>
      </c>
      <c r="E33" s="26">
        <f>IF(OR($D33="",'Áttekintés'!$C$5=""),"",EDATE('Áttekintés'!$C$5,-$D33))</f>
      </c>
      <c r="F33" s="24"/>
      <c r="G33" s="24"/>
    </row>
    <row r="34" spans="1:7" x14ac:dyDescent="0.25">
      <c r="A34" s="20" t="s">
        <v>148</v>
      </c>
      <c r="B34" s="20" t="s">
        <v>150</v>
      </c>
      <c r="C34" s="20"/>
      <c r="D34" s="20">
        <v>2</v>
      </c>
      <c r="E34" s="22">
        <f>IF(OR($D34="",'Áttekintés'!$C$5=""),"",EDATE('Áttekintés'!$C$5,-$D34))</f>
      </c>
      <c r="F34" s="20"/>
      <c r="G34" s="20"/>
    </row>
    <row r="35" spans="1:7" x14ac:dyDescent="0.25">
      <c r="A35" s="24" t="s">
        <v>148</v>
      </c>
      <c r="B35" s="24" t="s">
        <v>151</v>
      </c>
      <c r="C35" s="24"/>
      <c r="D35" s="24">
        <v>2</v>
      </c>
      <c r="E35" s="26">
        <f>IF(OR($D35="",'Áttekintés'!$C$5=""),"",EDATE('Áttekintés'!$C$5,-$D35))</f>
      </c>
      <c r="F35" s="24"/>
      <c r="G35" s="24"/>
    </row>
    <row r="36" spans="1:7" x14ac:dyDescent="0.25">
      <c r="A36" s="20" t="s">
        <v>148</v>
      </c>
      <c r="B36" s="20" t="s">
        <v>152</v>
      </c>
      <c r="C36" s="20"/>
      <c r="D36" s="20">
        <v>2</v>
      </c>
      <c r="E36" s="22">
        <f>IF(OR($D36="",'Áttekintés'!$C$5=""),"",EDATE('Áttekintés'!$C$5,-$D36))</f>
      </c>
      <c r="F36" s="20"/>
      <c r="G36" s="20"/>
    </row>
    <row r="37" spans="1:7" x14ac:dyDescent="0.25">
      <c r="A37" s="24" t="s">
        <v>148</v>
      </c>
      <c r="B37" s="24" t="s">
        <v>153</v>
      </c>
      <c r="C37" s="24"/>
      <c r="D37" s="24">
        <v>1</v>
      </c>
      <c r="E37" s="26">
        <f>IF(OR($D37="",'Áttekintés'!$C$5=""),"",EDATE('Áttekintés'!$C$5,-$D37))</f>
      </c>
      <c r="F37" s="24"/>
      <c r="G37" s="24"/>
    </row>
    <row r="38" spans="1:7" x14ac:dyDescent="0.25">
      <c r="A38" s="20" t="s">
        <v>148</v>
      </c>
      <c r="B38" s="20" t="s">
        <v>154</v>
      </c>
      <c r="C38" s="20"/>
      <c r="D38" s="20">
        <v>1</v>
      </c>
      <c r="E38" s="22">
        <f>IF(OR($D38="",'Áttekintés'!$C$5=""),"",EDATE('Áttekintés'!$C$5,-$D38))</f>
      </c>
      <c r="F38" s="20"/>
      <c r="G38" s="20"/>
    </row>
    <row r="39" spans="1:7" x14ac:dyDescent="0.25">
      <c r="A39" s="24" t="s">
        <v>148</v>
      </c>
      <c r="B39" s="24" t="s">
        <v>155</v>
      </c>
      <c r="C39" s="24"/>
      <c r="D39" s="24">
        <v>1</v>
      </c>
      <c r="E39" s="26">
        <f>IF(OR($D39="",'Áttekintés'!$C$5=""),"",EDATE('Áttekintés'!$C$5,-$D39))</f>
      </c>
      <c r="F39" s="24"/>
      <c r="G39" s="24"/>
    </row>
    <row r="40" spans="1:7" x14ac:dyDescent="0.25">
      <c r="A40" s="20" t="s">
        <v>148</v>
      </c>
      <c r="B40" s="20" t="s">
        <v>156</v>
      </c>
      <c r="C40" s="20"/>
      <c r="D40" s="20">
        <v>1</v>
      </c>
      <c r="E40" s="22">
        <f>IF(OR($D40="",'Áttekintés'!$C$5=""),"",EDATE('Áttekintés'!$C$5,-$D40))</f>
      </c>
      <c r="F40" s="20"/>
      <c r="G40" s="20"/>
    </row>
    <row r="41" spans="1:7" x14ac:dyDescent="0.25">
      <c r="A41" s="24" t="s">
        <v>157</v>
      </c>
      <c r="B41" s="24" t="s">
        <v>158</v>
      </c>
      <c r="C41" s="24"/>
      <c r="D41" s="24">
        <v>0</v>
      </c>
      <c r="E41" s="26">
        <f>IF(OR($D41="",'Áttekintés'!$C$5=""),"",EDATE('Áttekintés'!$C$5,-$D41))</f>
      </c>
      <c r="F41" s="24"/>
      <c r="G41" s="24"/>
    </row>
    <row r="42" spans="1:7" x14ac:dyDescent="0.25">
      <c r="A42" s="20" t="s">
        <v>157</v>
      </c>
      <c r="B42" s="20" t="s">
        <v>159</v>
      </c>
      <c r="C42" s="20"/>
      <c r="D42" s="20">
        <v>0</v>
      </c>
      <c r="E42" s="22">
        <f>IF(OR($D42="",'Áttekintés'!$C$5=""),"",EDATE('Áttekintés'!$C$5,-$D42))</f>
      </c>
      <c r="F42" s="20"/>
      <c r="G42" s="20"/>
    </row>
    <row r="43" spans="1:7" x14ac:dyDescent="0.25">
      <c r="A43" s="24" t="s">
        <v>157</v>
      </c>
      <c r="B43" s="24" t="s">
        <v>160</v>
      </c>
      <c r="C43" s="24"/>
      <c r="D43" s="24">
        <v>0</v>
      </c>
      <c r="E43" s="26">
        <f>IF(OR($D43="",'Áttekintés'!$C$5=""),"",EDATE('Áttekintés'!$C$5,-$D43))</f>
      </c>
      <c r="F43" s="24"/>
      <c r="G43" s="24"/>
    </row>
    <row r="44" spans="1:7" x14ac:dyDescent="0.25">
      <c r="A44" s="20" t="s">
        <v>157</v>
      </c>
      <c r="B44" s="20" t="s">
        <v>161</v>
      </c>
      <c r="C44" s="20"/>
      <c r="D44" s="20">
        <v>0</v>
      </c>
      <c r="E44" s="22">
        <f>IF(OR($D44="",'Áttekintés'!$C$5=""),"",EDATE('Áttekintés'!$C$5,-$D44))</f>
      </c>
      <c r="F44" s="20"/>
      <c r="G44" s="20"/>
    </row>
    <row r="45" spans="1:7" x14ac:dyDescent="0.25">
      <c r="A45" s="24" t="s">
        <v>157</v>
      </c>
      <c r="B45" s="24" t="s">
        <v>162</v>
      </c>
      <c r="C45" s="24"/>
      <c r="D45" s="24">
        <v>0</v>
      </c>
      <c r="E45" s="26">
        <f>IF(OR($D45="",'Áttekintés'!$C$5=""),"",EDATE('Áttekintés'!$C$5,-$D45))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IF(OR($D46="",'Áttekintés'!$C$5=""),"",EDATE('Áttekintés'!$C$5,-$D46))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IF(OR($D47="",'Áttekintés'!$C$5=""),"",EDATE('Áttekintés'!$C$5,-$D47))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IF(OR($D48="",'Áttekintés'!$C$5=""),"",EDATE('Áttekintés'!$C$5,-$D48))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IF(OR($D49="",'Áttekintés'!$C$5=""),"",EDATE('Áttekintés'!$C$5,-$D49))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IF(OR($D50="",'Áttekintés'!$C$5=""),"",EDATE('Áttekintés'!$C$5,-$D50))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IF(OR($D51="",'Áttekintés'!$C$5=""),"",EDATE('Áttekintés'!$C$5,-$D51))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IF(OR($D52="",'Áttekintés'!$C$5=""),"",EDATE('Áttekintés'!$C$5,-$D52))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IF(OR($D53="",'Áttekintés'!$C$5=""),"",EDATE('Áttekintés'!$C$5,-$D53))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IF(OR($D54="",'Áttekintés'!$C$5=""),"",EDATE('Áttekintés'!$C$5,-$D54))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IF(OR($D55="",'Áttekintés'!$C$5=""),"",EDATE('Áttekintés'!$C$5,-$D55))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IF(OR($D56="",'Áttekintés'!$C$5=""),"",EDATE('Áttekintés'!$C$5,-$D56))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IF(OR($D57="",'Áttekintés'!$C$5=""),"",EDATE('Áttekintés'!$C$5,-$D57))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IF(OR($D58="",'Áttekintés'!$C$5=""),"",EDATE('Áttekintés'!$C$5,-$D58))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IF(OR($D59="",'Áttekintés'!$C$5=""),"",EDATE('Áttekintés'!$C$5,-$D59))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IF(OR($D60="",'Áttekintés'!$C$5=""),"",EDATE('Áttekintés'!$C$5,-$D60))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IF(OR($D61="",'Áttekintés'!$C$5=""),"",EDATE('Áttekintés'!$C$5,-$D61))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IF(OR($D62="",'Áttekintés'!$C$5=""),"",EDATE('Áttekintés'!$C$5,-$D62))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IF(OR($D63="",'Áttekintés'!$C$5=""),"",EDATE('Áttekintés'!$C$5,-$D63))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AND($B4&lt;&gt;"",$E4&lt;&gt;"",$E4&lt;TODAY(),$F4&lt;&gt;"Igen")</formula>
    </cfRule>
    <cfRule type="expression" dxfId="6" priority="2">
      <formula>$F4="Igen"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164</v>
      </c>
      <c r="C2" s="17" t="s">
        <v>165</v>
      </c>
      <c r="D2" s="17" t="s">
        <v>87</v>
      </c>
      <c r="E2" s="17" t="s">
        <v>86</v>
      </c>
      <c r="F2" s="17" t="s">
        <v>166</v>
      </c>
      <c r="G2" s="18" t="s">
        <v>34</v>
      </c>
      <c r="H2" s="18" t="s">
        <v>36</v>
      </c>
      <c r="I2" s="18" t="s">
        <v>37</v>
      </c>
      <c r="J2" s="19" t="s">
        <v>167</v>
      </c>
      <c r="K2" s="17" t="s">
        <v>168</v>
      </c>
      <c r="L2" s="32" t="s">
        <v>169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AND($J3&lt;&gt;"",$J3&lt;TODAY(),$I3&gt;0,$K3&lt;&gt;"Igen")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171</v>
      </c>
      <c r="C2" t="s">
        <v>172</v>
      </c>
      <c r="D2" s="7">
        <f>SUM($C$4:$C$33)</f>
      </c>
      <c r="E2" t="s">
        <v>11</v>
      </c>
      <c r="F2" s="7">
        <f>'Áttekintés'!$C$13</f>
      </c>
      <c r="G2" t="s">
        <v>173</v>
      </c>
      <c r="H2" s="7">
        <f>MAX(0,$F$2-$D$2)</f>
      </c>
    </row>
    <row r="3" ht="30" customHeight="1" spans="1:13" x14ac:dyDescent="0.25">
      <c r="A3" s="17" t="s">
        <v>174</v>
      </c>
      <c r="B3" s="17" t="s">
        <v>175</v>
      </c>
      <c r="C3" s="17" t="s">
        <v>176</v>
      </c>
      <c r="D3" s="17" t="s">
        <v>177</v>
      </c>
      <c r="E3" s="17" t="s">
        <v>178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17" t="s">
        <v>185</v>
      </c>
      <c r="M3" s="17" t="s">
        <v>186</v>
      </c>
    </row>
    <row r="4" spans="1:13" x14ac:dyDescent="0.25">
      <c r="A4" s="20" t="s">
        <v>187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188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189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190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191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192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193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194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195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196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197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198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199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200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201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202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203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204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205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206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207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208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209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210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211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212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213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214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215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216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217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218</v>
      </c>
      <c r="B1" s="37"/>
      <c r="C1" s="37"/>
      <c r="D1" s="37"/>
      <c r="E1" s="37"/>
      <c r="F1" s="37"/>
    </row>
    <row r="2" spans="1:6" x14ac:dyDescent="0.25">
      <c r="A2" s="38" t="s">
        <v>219</v>
      </c>
      <c r="C2" t="s">
        <v>220</v>
      </c>
      <c r="D2" s="39">
        <v>0.625</v>
      </c>
      <c r="E2" t="s">
        <v>221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222</v>
      </c>
      <c r="B3" s="17" t="s">
        <v>223</v>
      </c>
      <c r="C3" s="17" t="s">
        <v>224</v>
      </c>
      <c r="D3" s="17" t="s">
        <v>225</v>
      </c>
      <c r="E3" s="17" t="s">
        <v>226</v>
      </c>
      <c r="F3" s="17" t="s">
        <v>227</v>
      </c>
    </row>
    <row r="4" spans="1:6" x14ac:dyDescent="0.25">
      <c r="A4" s="42">
        <f>IF($D$2="","",$D$2-345/1440)</f>
      </c>
      <c r="B4" s="20">
        <v>150</v>
      </c>
      <c r="C4" s="20" t="s">
        <v>228</v>
      </c>
      <c r="D4" s="20" t="s">
        <v>229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230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231</v>
      </c>
      <c r="D6" s="20" t="s">
        <v>232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233</v>
      </c>
      <c r="D7" s="24" t="s">
        <v>234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235</v>
      </c>
      <c r="D8" s="20" t="s">
        <v>236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237</v>
      </c>
      <c r="D9" s="24" t="s">
        <v>238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239</v>
      </c>
      <c r="D10" s="20" t="s">
        <v>240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241</v>
      </c>
      <c r="D11" s="45" t="s">
        <v>238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242</v>
      </c>
      <c r="D12" s="20" t="s">
        <v>238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243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244</v>
      </c>
      <c r="D14" s="20" t="s">
        <v>245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246</v>
      </c>
      <c r="D15" s="24" t="s">
        <v>43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247</v>
      </c>
      <c r="D16" s="20" t="s">
        <v>232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248</v>
      </c>
      <c r="D17" s="24" t="s">
        <v>232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249</v>
      </c>
      <c r="D18" s="20" t="s">
        <v>47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250</v>
      </c>
      <c r="D19" s="24" t="s">
        <v>251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252</v>
      </c>
      <c r="D20" s="20" t="s">
        <v>232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253</v>
      </c>
      <c r="D21" s="24" t="s">
        <v>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254</v>
      </c>
      <c r="D22" s="20" t="s">
        <v>47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255</v>
      </c>
      <c r="D23" s="24" t="s">
        <v>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256</v>
      </c>
      <c r="D24" s="20" t="s">
        <v>238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257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258</v>
      </c>
      <c r="B1" t="s">
        <v>43</v>
      </c>
      <c r="C1" t="s">
        <v>259</v>
      </c>
      <c r="D1" t="s">
        <v>260</v>
      </c>
      <c r="E1" t="s">
        <v>261</v>
      </c>
      <c r="F1" t="s">
        <v>100</v>
      </c>
      <c r="G1" t="s">
        <v>262</v>
      </c>
      <c r="H1" t="s">
        <v>43</v>
      </c>
    </row>
    <row r="2" spans="1:8" x14ac:dyDescent="0.25">
      <c r="A2" t="s">
        <v>263</v>
      </c>
      <c r="B2" t="s">
        <v>46</v>
      </c>
      <c r="C2" t="s">
        <v>264</v>
      </c>
      <c r="D2" t="s">
        <v>265</v>
      </c>
      <c r="E2" t="s">
        <v>266</v>
      </c>
      <c r="F2" t="s">
        <v>101</v>
      </c>
      <c r="G2" t="s">
        <v>267</v>
      </c>
      <c r="H2" t="s">
        <v>47</v>
      </c>
    </row>
    <row r="3" spans="1:8" x14ac:dyDescent="0.25">
      <c r="A3" t="s">
        <v>268</v>
      </c>
      <c r="B3" t="s">
        <v>48</v>
      </c>
      <c r="C3" t="s">
        <v>269</v>
      </c>
      <c r="D3" t="s">
        <v>270</v>
      </c>
      <c r="E3" t="s">
        <v>271</v>
      </c>
      <c r="F3" t="s">
        <v>102</v>
      </c>
      <c r="H3" t="s">
        <v>272</v>
      </c>
    </row>
    <row r="4" spans="1:8" x14ac:dyDescent="0.25">
      <c r="A4" t="s">
        <v>273</v>
      </c>
      <c r="B4" t="s">
        <v>50</v>
      </c>
      <c r="D4" t="s">
        <v>274</v>
      </c>
      <c r="E4" t="s">
        <v>275</v>
      </c>
      <c r="F4" t="s">
        <v>103</v>
      </c>
      <c r="H4" t="s">
        <v>48</v>
      </c>
    </row>
    <row r="5" spans="1:8" x14ac:dyDescent="0.25">
      <c r="A5" t="s">
        <v>276</v>
      </c>
      <c r="B5" t="s">
        <v>52</v>
      </c>
      <c r="D5" t="s">
        <v>277</v>
      </c>
      <c r="F5" t="s">
        <v>104</v>
      </c>
      <c r="H5" t="s">
        <v>50</v>
      </c>
    </row>
    <row r="6" spans="1:8" x14ac:dyDescent="0.25">
      <c r="A6" t="s">
        <v>278</v>
      </c>
      <c r="B6" t="s">
        <v>54</v>
      </c>
      <c r="D6" t="s">
        <v>279</v>
      </c>
      <c r="F6" t="s">
        <v>105</v>
      </c>
      <c r="H6" t="s">
        <v>280</v>
      </c>
    </row>
    <row r="7" spans="2:8" x14ac:dyDescent="0.25">
      <c r="B7" t="s">
        <v>56</v>
      </c>
      <c r="H7" t="s">
        <v>281</v>
      </c>
    </row>
    <row r="8" spans="2:8" x14ac:dyDescent="0.25">
      <c r="B8" t="s">
        <v>58</v>
      </c>
      <c r="H8" t="s">
        <v>282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283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68</v>
      </c>
      <c r="H13" t="s">
        <v>284</v>
      </c>
    </row>
    <row r="14" spans="2:8" x14ac:dyDescent="0.25">
      <c r="B14" t="s">
        <v>70</v>
      </c>
      <c r="H14" t="s">
        <v>285</v>
      </c>
    </row>
    <row r="15" spans="2:2" x14ac:dyDescent="0.25">
      <c r="B15" t="s">
        <v>72</v>
      </c>
    </row>
    <row r="16" spans="2:2" x14ac:dyDescent="0.25">
      <c r="B1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Áttekintés</vt:lpstr>
      <vt:lpstr>Költségvetés</vt:lpstr>
      <vt:lpstr>Vendéglista</vt:lpstr>
      <vt:lpstr>RSVP-követő</vt:lpstr>
      <vt:lpstr>Teendők</vt:lpstr>
      <vt:lpstr>Szolgáltatók</vt:lpstr>
      <vt:lpstr>Ültetésrend</vt:lpstr>
      <vt:lpstr>A nap menetrendje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Esküvőtervező</dc:title>
  <dc:subject/>
  <dc:description/>
  <cp:keywords/>
  <cp:category/>
  <cp:lastModifiedBy>Stellanza</cp:lastModifiedBy>
  <dcterms:created xsi:type="dcterms:W3CDTF">2026-08-31T15:58:01Z</dcterms:created>
  <dcterms:modified xsi:type="dcterms:W3CDTF">2026-08-31T15:58:01Z</dcterms:modified>
</cp:coreProperties>
</file>