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Преглед" state="visible" r:id="rId4"/>
    <sheet sheetId="2" name="Буџет" state="visible" r:id="rId5"/>
    <sheet sheetId="3" name="Список на гости" state="visible" r:id="rId6"/>
    <sheet sheetId="4" name="RSVP одговори" state="visible" r:id="rId7"/>
    <sheet sheetId="5" name="Чек-листа" state="visible" r:id="rId8"/>
    <sheet sheetId="6" name="Соработници" state="visible" r:id="rId9"/>
    <sheet sheetId="7" name="Распоред на маси" state="visible" r:id="rId10"/>
    <sheet sheetId="8" name="Распоред на денот" state="visible" r:id="rId11"/>
    <sheet sheetId="9" name="Lists" state="veryHidden" r:id="rId12"/>
  </sheets>
  <definedNames>
    <definedName name="_xlnm.Print_Titles" localSheetId="0">'Преглед'!$1:$1</definedName>
    <definedName name="_xlnm.Print_Titles" localSheetId="1">'Буџет'!$3:$3</definedName>
    <definedName name="_xlnm.Print_Titles" localSheetId="2">'Список на гости'!$2:$2</definedName>
    <definedName name="_xlnm.Print_Titles" localSheetId="3">'RSVP одговори'!$3:$3</definedName>
    <definedName name="_xlnm.Print_Titles" localSheetId="4">'Чек-листа'!$3:$3</definedName>
    <definedName name="_xlnm.Print_Titles" localSheetId="5">'Соработници'!$2:$2</definedName>
    <definedName name="_xlnm.Print_Titles" localSheetId="6">'Распоред на маси'!$3:$3</definedName>
    <definedName name="_xlnm.Print_Titles" localSheetId="7">'Распоред на денот'!$3:$3</definedName>
  </definedNames>
  <calcPr calcId="171027"/>
</workbook>
</file>

<file path=xl/sharedStrings.xml><?xml version="1.0" encoding="utf-8"?>
<sst xmlns="http://schemas.openxmlformats.org/spreadsheetml/2006/main" count="409" uniqueCount="287">
  <si>
    <t xml:space="preserve">        ПЛАНЕР ЗА СВАДБА   ·   Направено со Stellanza</t>
  </si>
  <si>
    <t>Почнете оттука</t>
  </si>
  <si>
    <t>Двојка</t>
  </si>
  <si>
    <t>Датум на свадбата</t>
  </si>
  <si>
    <t>Валута</t>
  </si>
  <si>
    <t>MKD</t>
  </si>
  <si>
    <t>Проценет број гости</t>
  </si>
  <si>
    <t>Вкупен буџет</t>
  </si>
  <si>
    <t>Каде сте моментално</t>
  </si>
  <si>
    <t>Денови до свадбата</t>
  </si>
  <si>
    <t>Гости на списокот</t>
  </si>
  <si>
    <t>Потврдено доаѓаат</t>
  </si>
  <si>
    <t>Сè уште без одговор</t>
  </si>
  <si>
    <t>Пристигнати одговори</t>
  </si>
  <si>
    <t>Проценет трошок</t>
  </si>
  <si>
    <t>Платено досега</t>
  </si>
  <si>
    <t>Останува за плаќање</t>
  </si>
  <si>
    <t>Останува од буџетот</t>
  </si>
  <si>
    <t>Искористен буџет</t>
  </si>
  <si>
    <t>Завршени задачи</t>
  </si>
  <si>
    <t>Како да ја користите оваа книга</t>
  </si>
  <si>
    <t>1.  Внесете го датумот на свадбата и валутата погоре. Сите рокови и сите колони со пари зависат од овие две полиња.</t>
  </si>
  <si>
    <t>2.  Поставете груб вкупен буџет, дури и да не е точен. Горна граница што можете да ја менувате го прави преостанатиот износ значаен од првиот ден.</t>
  </si>
  <si>
    <t>3.  Внесувајте ги гостите по домаќинства, а не поединечно. Подоцна ви штеди половина ден кога ги адресирате поканите.</t>
  </si>
  <si>
    <t>4.  Избришете ги категориите и задачите за кои знаете дека нема да ги користите. На книгата ѝ верувате само ако секој видлив ред значи нешто.</t>
  </si>
  <si>
    <t>Кога ќе почнат да пристигнуваат одговорите и ќе треба двајцата да уредувате истовремено, увезете го листот Список на гости во Stellanza и продолжете оттаму.</t>
  </si>
  <si>
    <t>Планирајте заедно на stellanza.com — отворете бесплатна сметка</t>
  </si>
  <si>
    <t xml:space="preserve">        ПЛАНЕР ЗА СВАДБА   ·   Буџет</t>
  </si>
  <si>
    <t>Вкупно</t>
  </si>
  <si>
    <t>По категорија</t>
  </si>
  <si>
    <t>Категорија</t>
  </si>
  <si>
    <t>Ставка или соработник</t>
  </si>
  <si>
    <t>Цена по гостин</t>
  </si>
  <si>
    <t>Проценето</t>
  </si>
  <si>
    <t>Понудено</t>
  </si>
  <si>
    <t>Реално</t>
  </si>
  <si>
    <t>Платен аванс</t>
  </si>
  <si>
    <t>Останато за плаќање</t>
  </si>
  <si>
    <t>Рок за плаќање</t>
  </si>
  <si>
    <t>Статус</t>
  </si>
  <si>
    <t>Белешки</t>
  </si>
  <si>
    <t>Удел во буџетот</t>
  </si>
  <si>
    <t>Ориентир</t>
  </si>
  <si>
    <t>Локација</t>
  </si>
  <si>
    <t>Простор за венчавката</t>
  </si>
  <si>
    <t>Простор за прославата</t>
  </si>
  <si>
    <t>Кетеринг и пијалаци</t>
  </si>
  <si>
    <t>Кетеринг</t>
  </si>
  <si>
    <t>Фотографија</t>
  </si>
  <si>
    <t>Пакет пијалаци</t>
  </si>
  <si>
    <t>Видео снимање</t>
  </si>
  <si>
    <t>Фотограф</t>
  </si>
  <si>
    <t>Музика и забава</t>
  </si>
  <si>
    <t>Видео снимател</t>
  </si>
  <si>
    <t>Цвеќе и декорација</t>
  </si>
  <si>
    <t>Бенд или DJ</t>
  </si>
  <si>
    <t>Облека и стилизирање</t>
  </si>
  <si>
    <t>Цвеќе за венчавката</t>
  </si>
  <si>
    <t>Прстени</t>
  </si>
  <si>
    <t>Аранжмани за масите</t>
  </si>
  <si>
    <t>Печатени материјали</t>
  </si>
  <si>
    <t>Венчаница</t>
  </si>
  <si>
    <t>Превоз</t>
  </si>
  <si>
    <t>Костум</t>
  </si>
  <si>
    <t>Сместување</t>
  </si>
  <si>
    <t>Фризура и шминка</t>
  </si>
  <si>
    <t>Торта и десерти</t>
  </si>
  <si>
    <t>Бурми</t>
  </si>
  <si>
    <t>Подароци и сувенири</t>
  </si>
  <si>
    <t>Покани и печатени материјали</t>
  </si>
  <si>
    <t>Такси и документи</t>
  </si>
  <si>
    <t>Автомобили на денот</t>
  </si>
  <si>
    <t>Резерва</t>
  </si>
  <si>
    <t>Ноќевање по свадбата</t>
  </si>
  <si>
    <t>Друго</t>
  </si>
  <si>
    <t>Свадбена торта</t>
  </si>
  <si>
    <t>Сувенири за гостите</t>
  </si>
  <si>
    <t>Колоната со ориентир покажува колку организаторите на свадби обично одвојуваат за секоја категорија. Земете ја како повод за разговор, а не како правило — уделот поцрвенува само кога значително ќе го надмине ориентирот.</t>
  </si>
  <si>
    <t>Матичар или водител на обредот</t>
  </si>
  <si>
    <t>Резерва за бакшиши, такси за услуга и изненадувања</t>
  </si>
  <si>
    <t xml:space="preserve">        ПЛАНЕР ЗА СВАДБА   ·   Список на гости</t>
  </si>
  <si>
    <t>Домаќинство</t>
  </si>
  <si>
    <t>Име</t>
  </si>
  <si>
    <t>Презиме</t>
  </si>
  <si>
    <t>Страна</t>
  </si>
  <si>
    <t>Врска</t>
  </si>
  <si>
    <t>Е-пошта</t>
  </si>
  <si>
    <t>Телефон</t>
  </si>
  <si>
    <t>Адреса за пошта</t>
  </si>
  <si>
    <t>Испратена покана</t>
  </si>
  <si>
    <t xml:space="preserve">        ПЛАНЕР ЗА СВАДБА   ·   RSVP одговори</t>
  </si>
  <si>
    <t>Имињата и домаќинствата се пополнуваат автоматски од листот Список на гости, па ниту еден гостин не го внесувате двапати.</t>
  </si>
  <si>
    <t>Број на оброци за кетерингот</t>
  </si>
  <si>
    <t>Име на гостинот</t>
  </si>
  <si>
    <t>Одговор</t>
  </si>
  <si>
    <t>Потврдени места</t>
  </si>
  <si>
    <t>Избор на мени</t>
  </si>
  <si>
    <t>Забелешки за исхрана</t>
  </si>
  <si>
    <t>Име на придружникот</t>
  </si>
  <si>
    <t>Потсетување на</t>
  </si>
  <si>
    <t>Стандардно</t>
  </si>
  <si>
    <t>Вегетаријанско</t>
  </si>
  <si>
    <t>Веганско</t>
  </si>
  <si>
    <t>Без глутен</t>
  </si>
  <si>
    <t>Детско мени</t>
  </si>
  <si>
    <t>Без оброк</t>
  </si>
  <si>
    <t>Вкупно оброци</t>
  </si>
  <si>
    <t xml:space="preserve">        ПЛАНЕР ЗА СВАДБА   ·   Чек-листа</t>
  </si>
  <si>
    <t>Напредок</t>
  </si>
  <si>
    <t>Период</t>
  </si>
  <si>
    <t>Задача</t>
  </si>
  <si>
    <t>Одговорен</t>
  </si>
  <si>
    <t>Месеци пред</t>
  </si>
  <si>
    <t>Рок</t>
  </si>
  <si>
    <t>Завршено</t>
  </si>
  <si>
    <t>12+ месеци пред</t>
  </si>
  <si>
    <t>Договорете вкупен буџет и кој колку учествува</t>
  </si>
  <si>
    <t>Направете нацрт-список на гости со двете семејства</t>
  </si>
  <si>
    <t>Изберете три можни датуми</t>
  </si>
  <si>
    <t>Издвојте неколку локации и посетете ги</t>
  </si>
  <si>
    <t>9 до 11 месеци пред</t>
  </si>
  <si>
    <t>Резервирајте го просторот за венчавката</t>
  </si>
  <si>
    <t>Резервирајте го просторот за прославата</t>
  </si>
  <si>
    <t>Резервирајте фотограф</t>
  </si>
  <si>
    <t>Резервирајте кетеринг</t>
  </si>
  <si>
    <t>Резервирајте бенд или DJ</t>
  </si>
  <si>
    <t>Нарачајте ја венчаницата</t>
  </si>
  <si>
    <t>Резервирајте видео снимател</t>
  </si>
  <si>
    <t>Изберете кумови и придружба</t>
  </si>
  <si>
    <t>6 до 8 месеци пред</t>
  </si>
  <si>
    <t>Резервирајте сместување за гостите однадвор</t>
  </si>
  <si>
    <t>Испратете најава за датумот</t>
  </si>
  <si>
    <t>Резервирајте цвеќар</t>
  </si>
  <si>
    <t>Резервирајте превоз за денот</t>
  </si>
  <si>
    <t>Нарачајте ја свадбената торта</t>
  </si>
  <si>
    <t>Договорете матичар или водител на обредот</t>
  </si>
  <si>
    <t>Испланирајте го и резервирајте го меденото месече</t>
  </si>
  <si>
    <t>Купете ги бурмите</t>
  </si>
  <si>
    <t>3 до 5 месеци пред</t>
  </si>
  <si>
    <t>Изберете костуми за младоженецот и кумовите</t>
  </si>
  <si>
    <t>Нарачајте покани и печатени материјали</t>
  </si>
  <si>
    <t>Закажете проба за фризура и шминка</t>
  </si>
  <si>
    <t>Испратете ги поканите</t>
  </si>
  <si>
    <t>Потврдете го менито и закажете дегустација</t>
  </si>
  <si>
    <t>Средете ја документацијата за склучување брак</t>
  </si>
  <si>
    <t>Купете сувенири за гостите и подароци за кумовите</t>
  </si>
  <si>
    <t>Испланирајте ги текстовите и музиката за обредот</t>
  </si>
  <si>
    <t>Закажете прва проба на венчаницата</t>
  </si>
  <si>
    <t>1 до 2 месеци пред</t>
  </si>
  <si>
    <t>Подсетете ги гостите што сè уште не одговориле</t>
  </si>
  <si>
    <t>Потврдете го конечниот број гости кај кетерингот</t>
  </si>
  <si>
    <t>Направете нацрт на распоредот по маси</t>
  </si>
  <si>
    <t>Напишете ги говорите</t>
  </si>
  <si>
    <t>Последна проба на венчаницата</t>
  </si>
  <si>
    <t>Потврдете го распоредот по часови со секој соработник</t>
  </si>
  <si>
    <t>Платете ги преостанатите износи на соработниците</t>
  </si>
  <si>
    <t>Испечатете картички за местата и планот на масите</t>
  </si>
  <si>
    <t>Последни недели</t>
  </si>
  <si>
    <t>Разодете ги свадбените чевли</t>
  </si>
  <si>
    <t>Предајте му ги бурмите на лицето што ќе ги чува</t>
  </si>
  <si>
    <t>Спакувајте се за првата ноќ и за меденото месече</t>
  </si>
  <si>
    <t>Потврдете го времето на достава на цвеќето и тортата</t>
  </si>
  <si>
    <t>Замолете некого да ги собере подароците и декорацијата на крајот</t>
  </si>
  <si>
    <t xml:space="preserve">        ПЛАНЕР ЗА СВАДБА   ·   Соработници</t>
  </si>
  <si>
    <t>Соработник</t>
  </si>
  <si>
    <t>Лице за контакт</t>
  </si>
  <si>
    <t>Потпишан договор</t>
  </si>
  <si>
    <t>Понудена цена</t>
  </si>
  <si>
    <t>Рок за доплата</t>
  </si>
  <si>
    <t>Доплатата е платена</t>
  </si>
  <si>
    <t>Час на доаѓање на денот</t>
  </si>
  <si>
    <t xml:space="preserve">        ПЛАНЕР ЗА СВАДБА   ·   Распоред на маси</t>
  </si>
  <si>
    <t>Проверка на распоредот</t>
  </si>
  <si>
    <t>Распоредени места</t>
  </si>
  <si>
    <t>Остануваат за распоредување</t>
  </si>
  <si>
    <t>Маса</t>
  </si>
  <si>
    <t>Капацитет</t>
  </si>
  <si>
    <t>Зафатени места</t>
  </si>
  <si>
    <t>Гостин 1</t>
  </si>
  <si>
    <t>Гостин 2</t>
  </si>
  <si>
    <t>Гостин 3</t>
  </si>
  <si>
    <t>Гостин 4</t>
  </si>
  <si>
    <t>Гостин 5</t>
  </si>
  <si>
    <t>Гостин 6</t>
  </si>
  <si>
    <t>Гостин 7</t>
  </si>
  <si>
    <t>Гостин 8</t>
  </si>
  <si>
    <t>Гостин 9</t>
  </si>
  <si>
    <t>Гостин 10</t>
  </si>
  <si>
    <t>Маса 1</t>
  </si>
  <si>
    <t>Маса 2</t>
  </si>
  <si>
    <t>Маса 3</t>
  </si>
  <si>
    <t>Маса 4</t>
  </si>
  <si>
    <t>Маса 5</t>
  </si>
  <si>
    <t>Маса 6</t>
  </si>
  <si>
    <t>Маса 7</t>
  </si>
  <si>
    <t>Маса 8</t>
  </si>
  <si>
    <t>Маса 9</t>
  </si>
  <si>
    <t>Маса 10</t>
  </si>
  <si>
    <t>Маса 11</t>
  </si>
  <si>
    <t>Маса 12</t>
  </si>
  <si>
    <t>Маса 13</t>
  </si>
  <si>
    <t>Маса 14</t>
  </si>
  <si>
    <t>Маса 15</t>
  </si>
  <si>
    <t>Маса 16</t>
  </si>
  <si>
    <t>Маса 17</t>
  </si>
  <si>
    <t>Маса 18</t>
  </si>
  <si>
    <t>Маса 19</t>
  </si>
  <si>
    <t>Маса 20</t>
  </si>
  <si>
    <t>Маса 21</t>
  </si>
  <si>
    <t>Маса 22</t>
  </si>
  <si>
    <t>Маса 23</t>
  </si>
  <si>
    <t>Маса 24</t>
  </si>
  <si>
    <t>Маса 25</t>
  </si>
  <si>
    <t>Маса 26</t>
  </si>
  <si>
    <t>Маса 27</t>
  </si>
  <si>
    <t>Маса 28</t>
  </si>
  <si>
    <t>Маса 29</t>
  </si>
  <si>
    <t>Маса 30</t>
  </si>
  <si>
    <t>Зафатените места стануваат црвени кога масата го надминува капацитетот. Место им треба само на гостите означени дека доаѓаат во листот RSVP одговори.</t>
  </si>
  <si>
    <t xml:space="preserve">        ПЛАНЕР ЗА СВАДБА   ·   Распоред на денот</t>
  </si>
  <si>
    <t>Самиот ден</t>
  </si>
  <si>
    <t>Церемонијата почнува во</t>
  </si>
  <si>
    <t>Денот завршува во</t>
  </si>
  <si>
    <t>Време</t>
  </si>
  <si>
    <t>Минути</t>
  </si>
  <si>
    <t>Што се случува</t>
  </si>
  <si>
    <t>Кој</t>
  </si>
  <si>
    <t>Каде</t>
  </si>
  <si>
    <t>Почнуваат фризурата и шминката</t>
  </si>
  <si>
    <t>Парот и кумовите</t>
  </si>
  <si>
    <t>Пристигнуваат фотографот и снимателот</t>
  </si>
  <si>
    <t>Облекување на фустанот и костумот</t>
  </si>
  <si>
    <t>Парот</t>
  </si>
  <si>
    <t>First look и фотографирање на парот</t>
  </si>
  <si>
    <t>Парот и фотографот</t>
  </si>
  <si>
    <t>Фотографии со кумовите</t>
  </si>
  <si>
    <t>Кумови</t>
  </si>
  <si>
    <t>Патување до местото на церемонијата</t>
  </si>
  <si>
    <t>Сите</t>
  </si>
  <si>
    <t>Гостите пристигнуваат и седнуваат</t>
  </si>
  <si>
    <t>Пречекувачи</t>
  </si>
  <si>
    <t>Церемонија</t>
  </si>
  <si>
    <t>Честитки и конфети</t>
  </si>
  <si>
    <t>Семејни и групни фотографии</t>
  </si>
  <si>
    <t>Коктел за добредојде</t>
  </si>
  <si>
    <t>Гости</t>
  </si>
  <si>
    <t>Гостите се поканети на масите</t>
  </si>
  <si>
    <t>Локацијата</t>
  </si>
  <si>
    <t>Влез на младенците</t>
  </si>
  <si>
    <t>Прв танц</t>
  </si>
  <si>
    <t>Се служи вечерата</t>
  </si>
  <si>
    <t>Говори и здравици</t>
  </si>
  <si>
    <t>Говорници</t>
  </si>
  <si>
    <t>Сечење на тортата</t>
  </si>
  <si>
    <t>Се отвора подиумот за танц</t>
  </si>
  <si>
    <t>Бенд или диџеј</t>
  </si>
  <si>
    <t>Ноќна ужина</t>
  </si>
  <si>
    <t>Танцот продолжува</t>
  </si>
  <si>
    <t>Последен танц и испраќање</t>
  </si>
  <si>
    <t>Поставете го времето на церемонијата и целиот ден се поместува со неа. Секој ред почнува таму каде што завршува оној над него, па продолжувањето на еден блок го турка сето што следи, наместо два настана да заземат ист час. Часовите на пристигнување на соработниците се на листот Соработници, каде секој има свој.</t>
  </si>
  <si>
    <t>Не е започнато</t>
  </si>
  <si>
    <t>Партнер 1</t>
  </si>
  <si>
    <t>Потесно семејство</t>
  </si>
  <si>
    <t>Се чека</t>
  </si>
  <si>
    <t>Да</t>
  </si>
  <si>
    <t>Во истражување</t>
  </si>
  <si>
    <t>Партнер 2</t>
  </si>
  <si>
    <t>Пошироко семејство</t>
  </si>
  <si>
    <t>Доаѓа</t>
  </si>
  <si>
    <t>Не</t>
  </si>
  <si>
    <t>Добиена понуда</t>
  </si>
  <si>
    <t>Двете страни</t>
  </si>
  <si>
    <t>Пријател</t>
  </si>
  <si>
    <t>Не доаѓа</t>
  </si>
  <si>
    <t>Шанк и пијалаци</t>
  </si>
  <si>
    <t>Резервирано</t>
  </si>
  <si>
    <t>Колега</t>
  </si>
  <si>
    <t>Можеби</t>
  </si>
  <si>
    <t>Придружник</t>
  </si>
  <si>
    <t>Целосно платено</t>
  </si>
  <si>
    <t>Дете</t>
  </si>
  <si>
    <t>Музика и DJ</t>
  </si>
  <si>
    <t>Цвеќе</t>
  </si>
  <si>
    <t>Торта</t>
  </si>
  <si>
    <t>Облека</t>
  </si>
  <si>
    <t>Декорација и изнајмување</t>
  </si>
  <si>
    <t>Водител на обредот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</si>
</sst>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quot;MKD&quot;"/>
    <numFmt numFmtId="166" formatCode="hh:mm"/>
    <numFmt numFmtId="167" formatCode="[h]:mm"/>
  </numFmts>
  <fonts count="11" x14ac:knownFonts="1">
    <font>
      <color theme="1"/>
      <family val="2"/>
      <scheme val="minor"/>
      <sz val="11"/>
      <name val="Calibri"/>
    </font>
    <font>
      <b/>
      <color rgb="FFFFFFFF"/>
      <sz val="14"/>
      <name val="Calibri"/>
    </font>
    <font>
      <b/>
      <color rgb="FF6B8076"/>
      <sz val="12"/>
      <name val="Calibri"/>
    </font>
    <font>
      <color rgb="FF6B7280"/>
      <sz val="11"/>
      <name val="Calibri"/>
    </font>
    <font>
      <b/>
      <color rgb="FF1F2937"/>
      <sz val="11"/>
      <name val="Calibri"/>
    </font>
    <font>
      <b/>
      <color rgb="FF6B8076"/>
      <sz val="11"/>
      <name val="Calibri"/>
    </font>
    <font>
      <color rgb="FF1F2937"/>
      <sz val="11"/>
      <name val="Calibri"/>
    </font>
    <font>
      <i/>
      <color rgb="FF6B7280"/>
      <sz val="11"/>
      <name val="Calibri"/>
    </font>
    <font>
      <b/>
      <u/>
      <color rgb="FF6B8076"/>
      <sz val="12"/>
      <name val="Calibri"/>
    </font>
    <font>
      <i/>
      <color rgb="FF6B7280"/>
      <sz val="10"/>
      <name val="Calibri"/>
    </font>
    <font>
      <u/>
      <color rgb="FF6B8076"/>
      <sz val="10"/>
      <name val="Calibri"/>
    </font>
  </fonts>
  <fills count="6">
    <fill>
      <patternFill patternType="none"/>
    </fill>
    <fill>
      <patternFill patternType="gray125"/>
    </fill>
    <fill>
      <patternFill patternType="solid">
        <fgColor rgb="FF8DA399"/>
      </patternFill>
    </fill>
    <fill>
      <patternFill patternType="solid">
        <fgColor rgb="FFFAF9F6"/>
      </patternFill>
    </fill>
    <fill>
      <patternFill patternType="solid">
        <fgColor rgb="FFEAEFEC"/>
      </patternFill>
    </fill>
    <fill>
      <patternFill patternType="solid">
        <fgColor rgb="FFF3F2EE"/>
      </patternFill>
    </fill>
  </fills>
  <borders count="4">
    <border>
      <left/>
      <right/>
      <top/>
      <bottom/>
      <diagonal/>
    </border>
    <border>
      <left style="thin">
        <color rgb="FFD4B9B2"/>
      </left>
      <right style="thin">
        <color rgb="FFD4B9B2"/>
      </right>
      <top style="thin">
        <color rgb="FFD4B9B2"/>
      </top>
      <bottom style="thin">
        <color rgb="FFD4B9B2"/>
      </bottom>
      <diagonal/>
    </border>
    <border>
      <left/>
      <right/>
      <top/>
      <bottom style="medium">
        <color rgb="FF8DA399"/>
      </bottom>
      <diagonal/>
    </border>
    <border>
      <left/>
      <right/>
      <top/>
      <bottom style="hair">
        <color rgb="FFD4B9B2"/>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2" fillId="0" borderId="0" xfId="0" applyFont="1"/>
    <xf numFmtId="0" fontId="3" fillId="0" borderId="0" xfId="0" applyFont="1"/>
    <xf numFmtId="0" fontId="4" fillId="3" borderId="1" xfId="0" applyFont="1" applyFill="1" applyBorder="1"/>
    <xf numFmtId="164" fontId="4" fillId="3" borderId="1" xfId="0" applyNumberFormat="1" applyFont="1" applyFill="1" applyBorder="1"/>
    <xf numFmtId="165" fontId="4" fillId="3" borderId="1" xfId="0" applyNumberFormat="1" applyFont="1" applyFill="1" applyBorder="1"/>
    <xf numFmtId="0" fontId="5" fillId="4" borderId="0" xfId="0" applyFont="1" applyFill="1"/>
    <xf numFmtId="9" fontId="5" fillId="4" borderId="0" xfId="0" applyNumberFormat="1" applyFont="1" applyFill="1"/>
    <xf numFmtId="165" fontId="5" fillId="4" borderId="0" xfId="0" applyNumberFormat="1"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0" fillId="0" borderId="0" xfId="0" applyNumberFormat="1"/>
    <xf numFmtId="164" fontId="0" fillId="0" borderId="0" xfId="0" applyNumberFormat="1"/>
    <xf numFmtId="164" fontId="1" fillId="2" borderId="0" xfId="0" applyNumberFormat="1" applyFont="1" applyFill="1" applyAlignment="1">
      <alignment horizontal="left" vertical="center"/>
    </xf>
    <xf numFmtId="165" fontId="2" fillId="0" borderId="0" xfId="0" applyNumberFormat="1" applyFont="1"/>
    <xf numFmtId="0" fontId="4" fillId="5" borderId="2" xfId="0" applyFont="1" applyFill="1" applyBorder="1" applyAlignment="1">
      <alignment vertical="center" wrapText="1"/>
    </xf>
    <xf numFmtId="165" fontId="4" fillId="5" borderId="2" xfId="0" applyNumberFormat="1" applyFont="1" applyFill="1" applyBorder="1" applyAlignment="1">
      <alignment vertical="center" wrapText="1"/>
    </xf>
    <xf numFmtId="164" fontId="4" fillId="5" borderId="2" xfId="0" applyNumberFormat="1" applyFont="1" applyFill="1" applyBorder="1" applyAlignment="1">
      <alignment vertical="center" wrapText="1"/>
    </xf>
    <xf numFmtId="0" fontId="6" fillId="0" borderId="3" xfId="0" applyFont="1" applyBorder="1"/>
    <xf numFmtId="165" fontId="6" fillId="0" borderId="3" xfId="0" applyNumberFormat="1" applyFont="1" applyBorder="1"/>
    <xf numFmtId="164" fontId="6" fillId="0" borderId="3" xfId="0" applyNumberFormat="1" applyFont="1" applyBorder="1"/>
    <xf numFmtId="9" fontId="0" fillId="0" borderId="0" xfId="0" applyNumberFormat="1"/>
    <xf numFmtId="0" fontId="6" fillId="3" borderId="3" xfId="0" applyFont="1" applyFill="1" applyBorder="1"/>
    <xf numFmtId="165" fontId="6" fillId="3" borderId="3" xfId="0" applyNumberFormat="1" applyFont="1" applyFill="1" applyBorder="1"/>
    <xf numFmtId="164" fontId="6" fillId="3" borderId="3" xfId="0" applyNumberFormat="1" applyFont="1" applyFill="1" applyBorder="1"/>
    <xf numFmtId="0" fontId="9" fillId="0" borderId="0" xfId="0" applyFont="1" applyAlignment="1">
      <alignment vertical="top" wrapText="1"/>
    </xf>
    <xf numFmtId="0" fontId="10" fillId="0" borderId="0" xfId="0" applyFont="1"/>
    <xf numFmtId="164" fontId="9" fillId="0" borderId="0" xfId="0" applyNumberFormat="1" applyFont="1"/>
    <xf numFmtId="166" fontId="0" fillId="0" borderId="0" xfId="0" applyNumberFormat="1"/>
    <xf numFmtId="166" fontId="1" fillId="2" borderId="0" xfId="0" applyNumberFormat="1" applyFont="1" applyFill="1" applyAlignment="1">
      <alignment horizontal="left" vertical="center"/>
    </xf>
    <xf numFmtId="166" fontId="4" fillId="5" borderId="2" xfId="0" applyNumberFormat="1" applyFont="1" applyFill="1" applyBorder="1" applyAlignment="1">
      <alignment vertical="center" wrapText="1"/>
    </xf>
    <xf numFmtId="166" fontId="6" fillId="0" borderId="3" xfId="0" applyNumberFormat="1" applyFont="1" applyBorder="1"/>
    <xf numFmtId="166" fontId="6" fillId="3" borderId="3" xfId="0" applyNumberFormat="1" applyFont="1" applyFill="1" applyBorder="1"/>
    <xf numFmtId="0" fontId="9" fillId="0" borderId="0" xfId="0" applyFont="1"/>
    <xf numFmtId="167" fontId="0" fillId="0" borderId="0" xfId="0" applyNumberFormat="1"/>
    <xf numFmtId="167" fontId="1" fillId="2" borderId="0" xfId="0" applyNumberFormat="1" applyFont="1" applyFill="1" applyAlignment="1">
      <alignment horizontal="left" vertical="center"/>
    </xf>
    <xf numFmtId="167" fontId="2" fillId="0" borderId="0" xfId="0" applyNumberFormat="1" applyFont="1"/>
    <xf numFmtId="166" fontId="4" fillId="3" borderId="1" xfId="0" applyNumberFormat="1" applyFont="1" applyFill="1" applyBorder="1"/>
    <xf numFmtId="167" fontId="5" fillId="4" borderId="0" xfId="0" applyNumberFormat="1" applyFont="1" applyFill="1"/>
    <xf numFmtId="167" fontId="4" fillId="5" borderId="2" xfId="0" applyNumberFormat="1" applyFont="1" applyFill="1" applyBorder="1" applyAlignment="1">
      <alignment vertical="center" wrapText="1"/>
    </xf>
    <xf numFmtId="167" fontId="6" fillId="0" borderId="3" xfId="0" applyNumberFormat="1" applyFont="1" applyBorder="1"/>
    <xf numFmtId="167" fontId="6" fillId="3" borderId="3" xfId="0" applyNumberFormat="1" applyFont="1" applyFill="1" applyBorder="1"/>
    <xf numFmtId="167" fontId="5" fillId="4" borderId="3" xfId="0" applyNumberFormat="1" applyFont="1" applyFill="1" applyBorder="1"/>
    <xf numFmtId="0" fontId="5" fillId="4" borderId="3" xfId="0" applyFont="1" applyFill="1" applyBorder="1"/>
    <xf numFmtId="167" fontId="9" fillId="0" borderId="0" xfId="0" applyNumberFormat="1" applyFont="1" applyAlignment="1">
      <alignment vertical="top" wrapText="1"/>
    </xf>
    <xf numFmtId="167" fontId="10" fillId="0" borderId="0" xfId="0" applyNumberFormat="1" applyFont="1"/>
  </cellXfs>
  <cellStyles count="1">
    <cellStyle name="Normal" xfId="0" builtinId="0"/>
  </cellStyles>
  <dxfs count="9">
    <dxf>
      <font>
        <b/>
        <color rgb="FF991B1B"/>
      </font>
      <fill>
        <patternFill patternType="solid">
          <bgColor rgb="FFFDE8E8"/>
        </patternFill>
      </fill>
    </dxf>
    <dxf>
      <font>
        <color rgb="FF991B1B"/>
      </font>
      <fill>
        <patternFill patternType="solid">
          <bgColor rgb="FFFDE8E8"/>
        </patternFill>
      </fill>
    </dxf>
    <dxf>
      <font>
        <color rgb="FF991B1B"/>
      </font>
      <fill>
        <patternFill patternType="solid">
          <bgColor rgb="FFFDE8E8"/>
        </patternFill>
      </fill>
    </dxf>
    <dxf>
      <fill>
        <patternFill patternType="solid">
          <bgColor rgb="FFF3F2EE"/>
        </patternFill>
      </fill>
    </dxf>
    <dxf>
      <font>
        <color rgb="FF991B1B"/>
      </font>
      <fill>
        <patternFill patternType="solid">
          <bgColor rgb="FFFDE8E8"/>
        </patternFill>
      </fill>
    </dxf>
    <dxf>
      <font>
        <color rgb="FF991B1B"/>
      </font>
      <fill>
        <patternFill patternType="solid">
          <bgColor rgb="FFFDE8E8"/>
        </patternFill>
      </fill>
    </dxf>
    <dxf>
      <font>
        <color rgb="FF6B7280"/>
        <strike/>
      </font>
    </dxf>
    <dxf>
      <font>
        <color rgb="FF991B1B"/>
      </font>
      <fill>
        <patternFill patternType="solid">
          <bgColor rgb="FFFDE8E8"/>
        </patternFill>
      </fill>
    </dxf>
    <dxf>
      <font>
        <b/>
        <color rgb="FF991B1B"/>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8076"/>
    <pageSetUpPr fitToPage="1"/>
  </sheetPr>
  <dimension ref="A1:F30"/>
  <sheetViews>
    <sheetView workbookViewId="0" showGridLines="0">
      <pane ySplit="1" topLeftCell="A2" activePane="bottomLeft" state="frozen"/>
      <selection pane="bottomLeft"/>
    </sheetView>
  </sheetViews>
  <sheetFormatPr defaultRowHeight="15" outlineLevelRow="0" outlineLevelCol="0" x14ac:dyDescent="55"/>
  <cols>
    <col min="1" max="1" width="30" customWidth="1"/>
    <col min="2" max="2" width="4" customWidth="1"/>
    <col min="3" max="3" width="26" customWidth="1"/>
    <col min="4" max="4" width="4" customWidth="1"/>
    <col min="5" max="6" width="30" customWidth="1"/>
  </cols>
  <sheetData>
    <row r="1" ht="34" customHeight="1" spans="1:6" x14ac:dyDescent="0.25">
      <c r="A1" s="1" t="s">
        <v>0</v>
      </c>
      <c r="B1" s="1"/>
      <c r="C1" s="1"/>
      <c r="D1" s="1"/>
      <c r="E1" s="1"/>
      <c r="F1" s="1"/>
    </row>
    <row r="3" spans="1:1" x14ac:dyDescent="0.25">
      <c r="A3" s="2" t="s">
        <v>1</v>
      </c>
    </row>
    <row r="4" spans="1:3" x14ac:dyDescent="0.25">
      <c r="A4" s="3" t="s">
        <v>2</v>
      </c>
      <c r="C4" s="4"/>
    </row>
    <row r="5" spans="1:3" x14ac:dyDescent="0.25">
      <c r="A5" s="3" t="s">
        <v>3</v>
      </c>
      <c r="C5" s="5"/>
    </row>
    <row r="6" spans="1:3" x14ac:dyDescent="0.25">
      <c r="A6" s="3" t="s">
        <v>4</v>
      </c>
      <c r="C6" s="4" t="s">
        <v>5</v>
      </c>
    </row>
    <row r="7" spans="1:3" x14ac:dyDescent="0.25">
      <c r="A7" s="3" t="s">
        <v>6</v>
      </c>
      <c r="C7" s="4"/>
    </row>
    <row r="8" spans="1:3" x14ac:dyDescent="0.25">
      <c r="A8" s="3" t="s">
        <v>7</v>
      </c>
      <c r="C8" s="6"/>
    </row>
    <row r="10" spans="1:1" x14ac:dyDescent="0.25">
      <c r="A10" s="2" t="s">
        <v>8</v>
      </c>
    </row>
    <row r="11" spans="1:3" x14ac:dyDescent="0.25">
      <c r="A11" s="3" t="s">
        <v>9</v>
      </c>
      <c r="C11" s="7">
        <f>IF($C$5="","",MAX(0,$C$5-TODAY()))</f>
      </c>
    </row>
    <row r="12" spans="1:3" x14ac:dyDescent="0.25">
      <c r="A12" s="3" t="s">
        <v>10</v>
      </c>
      <c r="C12" s="7">
        <f>COUNTA('Список на гости'!$B$3:$B$152)</f>
      </c>
    </row>
    <row r="13" spans="1:3" x14ac:dyDescent="0.25">
      <c r="A13" s="3" t="s">
        <v>11</v>
      </c>
      <c r="C13" s="7">
        <f>SUMIF('RSVP одговори'!$C$4:$C$153,"Доаѓа",'RSVP одговори'!$D$4:$D$153)</f>
      </c>
    </row>
    <row r="14" spans="1:3" x14ac:dyDescent="0.25">
      <c r="A14" s="3" t="s">
        <v>12</v>
      </c>
      <c r="C14" s="7">
        <f>$C$12-COUNTIF('RSVP одговори'!$C$4:$C$153,"Доаѓа")-COUNTIF('RSVP одговори'!$C$4:$C$153,"Не доаѓа")</f>
      </c>
    </row>
    <row r="15" spans="1:3" x14ac:dyDescent="0.25">
      <c r="A15" s="3" t="s">
        <v>13</v>
      </c>
      <c r="C15" s="8">
        <f>IF($C$12=0,"",(COUNTIF('RSVP одговори'!$C$4:$C$153,"Доаѓа")+COUNTIF('RSVP одговори'!$C$4:$C$153,"Не доаѓа"))/$C$12)</f>
      </c>
    </row>
    <row r="16" spans="1:3" x14ac:dyDescent="0.25">
      <c r="A16" s="3" t="s">
        <v>14</v>
      </c>
      <c r="C16" s="9">
        <f>'Буџет'!$G$2+'Буџет'!$H$2</f>
      </c>
    </row>
    <row r="17" spans="1:3" x14ac:dyDescent="0.25">
      <c r="A17" s="3" t="s">
        <v>15</v>
      </c>
      <c r="C17" s="9">
        <f>'Буџет'!$G$2</f>
      </c>
    </row>
    <row r="18" spans="1:3" x14ac:dyDescent="0.25">
      <c r="A18" s="3" t="s">
        <v>16</v>
      </c>
      <c r="C18" s="9">
        <f>'Буџет'!$H$2</f>
      </c>
    </row>
    <row r="19" spans="1:3" x14ac:dyDescent="0.25">
      <c r="A19" s="3" t="s">
        <v>17</v>
      </c>
      <c r="C19" s="9">
        <f>IF($C$8="","",$C$8-$C$16)</f>
      </c>
    </row>
    <row r="20" spans="1:3" x14ac:dyDescent="0.25">
      <c r="A20" s="3" t="s">
        <v>18</v>
      </c>
      <c r="C20" s="8">
        <f>IF(OR($C$8="",$C$8=0),"",$C$16/$C$8)</f>
      </c>
    </row>
    <row r="21" spans="1:3" x14ac:dyDescent="0.25">
      <c r="A21" s="3" t="s">
        <v>19</v>
      </c>
      <c r="C21" s="7">
        <f>COUNTIF('Чек-листа'!$F$4:$F$63,"Да")&amp;" / "&amp;COUNTA('Чек-листа'!$B$4:$B$63)</f>
      </c>
    </row>
    <row r="23" spans="1:1" x14ac:dyDescent="0.25">
      <c r="A23" s="2" t="s">
        <v>20</v>
      </c>
    </row>
    <row r="24" ht="30" customHeight="1" spans="1:6" x14ac:dyDescent="0.25">
      <c r="A24" s="10" t="s">
        <v>21</v>
      </c>
      <c r="B24" s="10"/>
      <c r="C24" s="10"/>
      <c r="D24" s="10"/>
      <c r="E24" s="10"/>
      <c r="F24" s="10"/>
    </row>
    <row r="25" ht="30" customHeight="1" spans="1:6" x14ac:dyDescent="0.25">
      <c r="A25" s="10" t="s">
        <v>22</v>
      </c>
      <c r="B25" s="10"/>
      <c r="C25" s="10"/>
      <c r="D25" s="10"/>
      <c r="E25" s="10"/>
      <c r="F25" s="10"/>
    </row>
    <row r="26" ht="30" customHeight="1" spans="1:6" x14ac:dyDescent="0.25">
      <c r="A26" s="10" t="s">
        <v>23</v>
      </c>
      <c r="B26" s="10"/>
      <c r="C26" s="10"/>
      <c r="D26" s="10"/>
      <c r="E26" s="10"/>
      <c r="F26" s="10"/>
    </row>
    <row r="27" ht="30" customHeight="1" spans="1:6" x14ac:dyDescent="0.25">
      <c r="A27" s="10" t="s">
        <v>24</v>
      </c>
      <c r="B27" s="10"/>
      <c r="C27" s="10"/>
      <c r="D27" s="10"/>
      <c r="E27" s="10"/>
      <c r="F27" s="10"/>
    </row>
    <row r="29" ht="30" customHeight="1" spans="1:6" x14ac:dyDescent="0.25">
      <c r="A29" s="11" t="s">
        <v>25</v>
      </c>
      <c r="B29" s="11"/>
      <c r="C29" s="11"/>
      <c r="D29" s="11"/>
      <c r="E29" s="11"/>
      <c r="F29" s="11"/>
    </row>
    <row r="30" spans="1:1" x14ac:dyDescent="0.25">
      <c r="A30" s="12" t="s">
        <v>26</v>
      </c>
    </row>
  </sheetData>
  <mergeCells count="6">
    <mergeCell ref="A1:F1"/>
    <mergeCell ref="A24:F24"/>
    <mergeCell ref="A25:F25"/>
    <mergeCell ref="A26:F26"/>
    <mergeCell ref="A27:F27"/>
    <mergeCell ref="A29:F29"/>
  </mergeCells>
  <conditionalFormatting sqref="C19:C20">
    <cfRule type="expression" dxfId="0" priority="1">
      <formula>AND($C$20&lt;&gt;"",$C$20&gt;1)</formula>
    </cfRule>
  </conditionalFormatting>
  <hyperlinks>
    <hyperlink ref="A30" r:id="rId1"/>
  </hyperlinks>
  <printOptions horizontalCentered="1"/>
  <pageMargins left="0.4" right="0.4" top="0.5" bottom="0.5" header="0.3" footer="0.3"/>
  <pageSetup orientation="portrait" fitToWidth="1" fitToHeight="0"/>
  <headerFooter>
    <oddFooter>&amp;L&amp;"Calibri"&amp;8Stellanza&amp;C&amp;P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R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30" customWidth="1"/>
    <col min="3" max="3" width="13" style="13" customWidth="1"/>
    <col min="4" max="8" width="14" style="13" customWidth="1"/>
    <col min="9" max="9" width="13" style="14" customWidth="1"/>
    <col min="10" max="10" width="15" customWidth="1"/>
    <col min="11" max="11" width="32" customWidth="1"/>
    <col min="13" max="13" width="24" customWidth="1"/>
    <col min="14" max="18" width="14" customWidth="1"/>
  </cols>
  <sheetData>
    <row r="1" ht="34" customHeight="1" spans="1:11" x14ac:dyDescent="0.25">
      <c r="A1" s="15" t="s">
        <v>27</v>
      </c>
      <c r="B1" s="15"/>
      <c r="C1" s="15"/>
      <c r="D1" s="15"/>
      <c r="E1" s="15"/>
      <c r="F1" s="15"/>
      <c r="G1" s="15"/>
      <c r="H1" s="15"/>
      <c r="I1" s="15"/>
      <c r="J1" s="15"/>
      <c r="K1" s="15"/>
    </row>
    <row r="2" spans="1:13" x14ac:dyDescent="0.25">
      <c r="A2" s="16" t="s">
        <v>28</v>
      </c>
      <c r="B2" s="16"/>
      <c r="C2" s="16"/>
      <c r="D2" s="9">
        <f>SUM(D4:D63)</f>
      </c>
      <c r="E2" s="9">
        <f>SUM(E4:E63)</f>
      </c>
      <c r="F2" s="9">
        <f>SUM(F4:F63)</f>
      </c>
      <c r="G2" s="9">
        <f>SUM(G4:G63)</f>
      </c>
      <c r="H2" s="9">
        <f>SUM(H4:H63)</f>
      </c>
      <c r="I2" s="14"/>
      <c r="M2" s="2" t="s">
        <v>29</v>
      </c>
    </row>
    <row r="3" ht="30" customHeight="1" spans="1:18" x14ac:dyDescent="0.25">
      <c r="A3" s="17" t="s">
        <v>30</v>
      </c>
      <c r="B3" s="17" t="s">
        <v>31</v>
      </c>
      <c r="C3" s="18" t="s">
        <v>32</v>
      </c>
      <c r="D3" s="18" t="s">
        <v>33</v>
      </c>
      <c r="E3" s="18" t="s">
        <v>34</v>
      </c>
      <c r="F3" s="18" t="s">
        <v>35</v>
      </c>
      <c r="G3" s="18" t="s">
        <v>36</v>
      </c>
      <c r="H3" s="18" t="s">
        <v>37</v>
      </c>
      <c r="I3" s="19" t="s">
        <v>38</v>
      </c>
      <c r="J3" s="17" t="s">
        <v>39</v>
      </c>
      <c r="K3" s="17" t="s">
        <v>40</v>
      </c>
      <c r="M3" s="17" t="s">
        <v>30</v>
      </c>
      <c r="N3" s="17" t="s">
        <v>33</v>
      </c>
      <c r="O3" s="17" t="s">
        <v>35</v>
      </c>
      <c r="P3" s="17" t="s">
        <v>37</v>
      </c>
      <c r="Q3" s="17" t="s">
        <v>41</v>
      </c>
      <c r="R3" s="17" t="s">
        <v>42</v>
      </c>
    </row>
    <row r="4" spans="1:18" x14ac:dyDescent="0.25">
      <c r="A4" s="20" t="s">
        <v>43</v>
      </c>
      <c r="B4" s="20" t="s">
        <v>44</v>
      </c>
      <c r="C4" s="21"/>
      <c r="D4" s="21">
        <f>IF($C4="","",$C4*IF('Преглед'!$C$13&gt;0,'Преглед'!$C$13,'Преглед'!$C$7))</f>
      </c>
      <c r="E4" s="21"/>
      <c r="F4" s="21"/>
      <c r="G4" s="21"/>
      <c r="H4" s="21">
        <f>IF(AND($D4="",$E4="",$F4=""),"",IF($F4&lt;&gt;"",$F4,IF($E4&lt;&gt;"",$E4,$D4))-IF($G4="",0,$G4))</f>
      </c>
      <c r="I4" s="22"/>
      <c r="J4" s="20"/>
      <c r="K4" s="20"/>
      <c r="M4" t="s">
        <v>43</v>
      </c>
      <c r="N4" s="13">
        <f>SUMIF($A$4:$A$63,$M4,D$4:D$63)</f>
      </c>
      <c r="O4" s="13">
        <f>SUMIF($A$4:$A$63,$M4,F$4:F$63)</f>
      </c>
      <c r="P4" s="13">
        <f>SUMIF($A$4:$A$63,$M4,H$4:H$63)</f>
      </c>
      <c r="Q4" s="23">
        <f>IF(OR('Преглед'!$C$8="",'Преглед'!$C$8=0),"",$N4/'Преглед'!$C$8)</f>
      </c>
      <c r="R4" s="23">
        <v>0.22</v>
      </c>
    </row>
    <row r="5" spans="1:18" x14ac:dyDescent="0.25">
      <c r="A5" s="24" t="s">
        <v>43</v>
      </c>
      <c r="B5" s="24" t="s">
        <v>45</v>
      </c>
      <c r="C5" s="25"/>
      <c r="D5" s="25">
        <f>IF($C5="","",$C5*IF('Преглед'!$C$13&gt;0,'Преглед'!$C$13,'Преглед'!$C$7))</f>
      </c>
      <c r="E5" s="25"/>
      <c r="F5" s="25"/>
      <c r="G5" s="25"/>
      <c r="H5" s="25">
        <f>IF(AND($D5="",$E5="",$F5=""),"",IF($F5&lt;&gt;"",$F5,IF($E5&lt;&gt;"",$E5,$D5))-IF($G5="",0,$G5))</f>
      </c>
      <c r="I5" s="26"/>
      <c r="J5" s="24"/>
      <c r="K5" s="24"/>
      <c r="M5" t="s">
        <v>46</v>
      </c>
      <c r="N5" s="13">
        <f>SUMIF($A$4:$A$63,$M5,D$4:D$63)</f>
      </c>
      <c r="O5" s="13">
        <f>SUMIF($A$4:$A$63,$M5,F$4:F$63)</f>
      </c>
      <c r="P5" s="13">
        <f>SUMIF($A$4:$A$63,$M5,H$4:H$63)</f>
      </c>
      <c r="Q5" s="23">
        <f>IF(OR('Преглед'!$C$8="",'Преглед'!$C$8=0),"",$N5/'Преглед'!$C$8)</f>
      </c>
      <c r="R5" s="23">
        <v>0.22</v>
      </c>
    </row>
    <row r="6" spans="1:18" x14ac:dyDescent="0.25">
      <c r="A6" s="20" t="s">
        <v>46</v>
      </c>
      <c r="B6" s="20" t="s">
        <v>47</v>
      </c>
      <c r="C6" s="21">
        <v>60</v>
      </c>
      <c r="D6" s="21">
        <f>IF($C6="","",$C6*IF('Преглед'!$C$13&gt;0,'Преглед'!$C$13,'Преглед'!$C$7))</f>
      </c>
      <c r="E6" s="21"/>
      <c r="F6" s="21"/>
      <c r="G6" s="21"/>
      <c r="H6" s="21">
        <f>IF(AND($D6="",$E6="",$F6=""),"",IF($F6&lt;&gt;"",$F6,IF($E6&lt;&gt;"",$E6,$D6))-IF($G6="",0,$G6))</f>
      </c>
      <c r="I6" s="22"/>
      <c r="J6" s="20"/>
      <c r="K6" s="20"/>
      <c r="M6" t="s">
        <v>48</v>
      </c>
      <c r="N6" s="13">
        <f>SUMIF($A$4:$A$63,$M6,D$4:D$63)</f>
      </c>
      <c r="O6" s="13">
        <f>SUMIF($A$4:$A$63,$M6,F$4:F$63)</f>
      </c>
      <c r="P6" s="13">
        <f>SUMIF($A$4:$A$63,$M6,H$4:H$63)</f>
      </c>
      <c r="Q6" s="23">
        <f>IF(OR('Преглед'!$C$8="",'Преглед'!$C$8=0),"",$N6/'Преглед'!$C$8)</f>
      </c>
      <c r="R6" s="23">
        <v>0.08</v>
      </c>
    </row>
    <row r="7" spans="1:18" x14ac:dyDescent="0.25">
      <c r="A7" s="24" t="s">
        <v>46</v>
      </c>
      <c r="B7" s="24" t="s">
        <v>49</v>
      </c>
      <c r="C7" s="25">
        <v>25</v>
      </c>
      <c r="D7" s="25">
        <f>IF($C7="","",$C7*IF('Преглед'!$C$13&gt;0,'Преглед'!$C$13,'Преглед'!$C$7))</f>
      </c>
      <c r="E7" s="25"/>
      <c r="F7" s="25"/>
      <c r="G7" s="25"/>
      <c r="H7" s="25">
        <f>IF(AND($D7="",$E7="",$F7=""),"",IF($F7&lt;&gt;"",$F7,IF($E7&lt;&gt;"",$E7,$D7))-IF($G7="",0,$G7))</f>
      </c>
      <c r="I7" s="26"/>
      <c r="J7" s="24"/>
      <c r="K7" s="24"/>
      <c r="M7" t="s">
        <v>50</v>
      </c>
      <c r="N7" s="13">
        <f>SUMIF($A$4:$A$63,$M7,D$4:D$63)</f>
      </c>
      <c r="O7" s="13">
        <f>SUMIF($A$4:$A$63,$M7,F$4:F$63)</f>
      </c>
      <c r="P7" s="13">
        <f>SUMIF($A$4:$A$63,$M7,H$4:H$63)</f>
      </c>
      <c r="Q7" s="23">
        <f>IF(OR('Преглед'!$C$8="",'Преглед'!$C$8=0),"",$N7/'Преглед'!$C$8)</f>
      </c>
      <c r="R7" s="23">
        <v>0.04</v>
      </c>
    </row>
    <row r="8" spans="1:18" x14ac:dyDescent="0.25">
      <c r="A8" s="20" t="s">
        <v>48</v>
      </c>
      <c r="B8" s="20" t="s">
        <v>51</v>
      </c>
      <c r="C8" s="21"/>
      <c r="D8" s="21">
        <f>IF($C8="","",$C8*IF('Преглед'!$C$13&gt;0,'Преглед'!$C$13,'Преглед'!$C$7))</f>
      </c>
      <c r="E8" s="21"/>
      <c r="F8" s="21"/>
      <c r="G8" s="21"/>
      <c r="H8" s="21">
        <f>IF(AND($D8="",$E8="",$F8=""),"",IF($F8&lt;&gt;"",$F8,IF($E8&lt;&gt;"",$E8,$D8))-IF($G8="",0,$G8))</f>
      </c>
      <c r="I8" s="22"/>
      <c r="J8" s="20"/>
      <c r="K8" s="20"/>
      <c r="M8" t="s">
        <v>52</v>
      </c>
      <c r="N8" s="13">
        <f>SUMIF($A$4:$A$63,$M8,D$4:D$63)</f>
      </c>
      <c r="O8" s="13">
        <f>SUMIF($A$4:$A$63,$M8,F$4:F$63)</f>
      </c>
      <c r="P8" s="13">
        <f>SUMIF($A$4:$A$63,$M8,H$4:H$63)</f>
      </c>
      <c r="Q8" s="23">
        <f>IF(OR('Преглед'!$C$8="",'Преглед'!$C$8=0),"",$N8/'Преглед'!$C$8)</f>
      </c>
      <c r="R8" s="23">
        <v>0.08</v>
      </c>
    </row>
    <row r="9" spans="1:18" x14ac:dyDescent="0.25">
      <c r="A9" s="24" t="s">
        <v>50</v>
      </c>
      <c r="B9" s="24" t="s">
        <v>53</v>
      </c>
      <c r="C9" s="25"/>
      <c r="D9" s="25">
        <f>IF($C9="","",$C9*IF('Преглед'!$C$13&gt;0,'Преглед'!$C$13,'Преглед'!$C$7))</f>
      </c>
      <c r="E9" s="25"/>
      <c r="F9" s="25"/>
      <c r="G9" s="25"/>
      <c r="H9" s="25">
        <f>IF(AND($D9="",$E9="",$F9=""),"",IF($F9&lt;&gt;"",$F9,IF($E9&lt;&gt;"",$E9,$D9))-IF($G9="",0,$G9))</f>
      </c>
      <c r="I9" s="26"/>
      <c r="J9" s="24"/>
      <c r="K9" s="24"/>
      <c r="M9" t="s">
        <v>54</v>
      </c>
      <c r="N9" s="13">
        <f>SUMIF($A$4:$A$63,$M9,D$4:D$63)</f>
      </c>
      <c r="O9" s="13">
        <f>SUMIF($A$4:$A$63,$M9,F$4:F$63)</f>
      </c>
      <c r="P9" s="13">
        <f>SUMIF($A$4:$A$63,$M9,H$4:H$63)</f>
      </c>
      <c r="Q9" s="23">
        <f>IF(OR('Преглед'!$C$8="",'Преглед'!$C$8=0),"",$N9/'Преглед'!$C$8)</f>
      </c>
      <c r="R9" s="23">
        <v>0.08</v>
      </c>
    </row>
    <row r="10" spans="1:18" x14ac:dyDescent="0.25">
      <c r="A10" s="20" t="s">
        <v>52</v>
      </c>
      <c r="B10" s="20" t="s">
        <v>55</v>
      </c>
      <c r="C10" s="21"/>
      <c r="D10" s="21">
        <f>IF($C10="","",$C10*IF('Преглед'!$C$13&gt;0,'Преглед'!$C$13,'Преглед'!$C$7))</f>
      </c>
      <c r="E10" s="21"/>
      <c r="F10" s="21"/>
      <c r="G10" s="21"/>
      <c r="H10" s="21">
        <f>IF(AND($D10="",$E10="",$F10=""),"",IF($F10&lt;&gt;"",$F10,IF($E10&lt;&gt;"",$E10,$D10))-IF($G10="",0,$G10))</f>
      </c>
      <c r="I10" s="22"/>
      <c r="J10" s="20"/>
      <c r="K10" s="20"/>
      <c r="M10" t="s">
        <v>56</v>
      </c>
      <c r="N10" s="13">
        <f>SUMIF($A$4:$A$63,$M10,D$4:D$63)</f>
      </c>
      <c r="O10" s="13">
        <f>SUMIF($A$4:$A$63,$M10,F$4:F$63)</f>
      </c>
      <c r="P10" s="13">
        <f>SUMIF($A$4:$A$63,$M10,H$4:H$63)</f>
      </c>
      <c r="Q10" s="23">
        <f>IF(OR('Преглед'!$C$8="",'Преглед'!$C$8=0),"",$N10/'Преглед'!$C$8)</f>
      </c>
      <c r="R10" s="23">
        <v>0.07</v>
      </c>
    </row>
    <row r="11" spans="1:18" x14ac:dyDescent="0.25">
      <c r="A11" s="24" t="s">
        <v>54</v>
      </c>
      <c r="B11" s="24" t="s">
        <v>57</v>
      </c>
      <c r="C11" s="25"/>
      <c r="D11" s="25">
        <f>IF($C11="","",$C11*IF('Преглед'!$C$13&gt;0,'Преглед'!$C$13,'Преглед'!$C$7))</f>
      </c>
      <c r="E11" s="25"/>
      <c r="F11" s="25"/>
      <c r="G11" s="25"/>
      <c r="H11" s="25">
        <f>IF(AND($D11="",$E11="",$F11=""),"",IF($F11&lt;&gt;"",$F11,IF($E11&lt;&gt;"",$E11,$D11))-IF($G11="",0,$G11))</f>
      </c>
      <c r="I11" s="26"/>
      <c r="J11" s="24"/>
      <c r="K11" s="24"/>
      <c r="M11" t="s">
        <v>58</v>
      </c>
      <c r="N11" s="13">
        <f>SUMIF($A$4:$A$63,$M11,D$4:D$63)</f>
      </c>
      <c r="O11" s="13">
        <f>SUMIF($A$4:$A$63,$M11,F$4:F$63)</f>
      </c>
      <c r="P11" s="13">
        <f>SUMIF($A$4:$A$63,$M11,H$4:H$63)</f>
      </c>
      <c r="Q11" s="23">
        <f>IF(OR('Преглед'!$C$8="",'Преглед'!$C$8=0),"",$N11/'Преглед'!$C$8)</f>
      </c>
      <c r="R11" s="23">
        <v>0.03</v>
      </c>
    </row>
    <row r="12" spans="1:18" x14ac:dyDescent="0.25">
      <c r="A12" s="20" t="s">
        <v>54</v>
      </c>
      <c r="B12" s="20" t="s">
        <v>59</v>
      </c>
      <c r="C12" s="21"/>
      <c r="D12" s="21">
        <f>IF($C12="","",$C12*IF('Преглед'!$C$13&gt;0,'Преглед'!$C$13,'Преглед'!$C$7))</f>
      </c>
      <c r="E12" s="21"/>
      <c r="F12" s="21"/>
      <c r="G12" s="21"/>
      <c r="H12" s="21">
        <f>IF(AND($D12="",$E12="",$F12=""),"",IF($F12&lt;&gt;"",$F12,IF($E12&lt;&gt;"",$E12,$D12))-IF($G12="",0,$G12))</f>
      </c>
      <c r="I12" s="22"/>
      <c r="J12" s="20"/>
      <c r="K12" s="20"/>
      <c r="M12" t="s">
        <v>60</v>
      </c>
      <c r="N12" s="13">
        <f>SUMIF($A$4:$A$63,$M12,D$4:D$63)</f>
      </c>
      <c r="O12" s="13">
        <f>SUMIF($A$4:$A$63,$M12,F$4:F$63)</f>
      </c>
      <c r="P12" s="13">
        <f>SUMIF($A$4:$A$63,$M12,H$4:H$63)</f>
      </c>
      <c r="Q12" s="23">
        <f>IF(OR('Преглед'!$C$8="",'Преглед'!$C$8=0),"",$N12/'Преглед'!$C$8)</f>
      </c>
      <c r="R12" s="23">
        <v>0.02</v>
      </c>
    </row>
    <row r="13" spans="1:18" x14ac:dyDescent="0.25">
      <c r="A13" s="24" t="s">
        <v>56</v>
      </c>
      <c r="B13" s="24" t="s">
        <v>61</v>
      </c>
      <c r="C13" s="25"/>
      <c r="D13" s="25">
        <f>IF($C13="","",$C13*IF('Преглед'!$C$13&gt;0,'Преглед'!$C$13,'Преглед'!$C$7))</f>
      </c>
      <c r="E13" s="25"/>
      <c r="F13" s="25"/>
      <c r="G13" s="25"/>
      <c r="H13" s="25">
        <f>IF(AND($D13="",$E13="",$F13=""),"",IF($F13&lt;&gt;"",$F13,IF($E13&lt;&gt;"",$E13,$D13))-IF($G13="",0,$G13))</f>
      </c>
      <c r="I13" s="26"/>
      <c r="J13" s="24"/>
      <c r="K13" s="24"/>
      <c r="M13" t="s">
        <v>62</v>
      </c>
      <c r="N13" s="13">
        <f>SUMIF($A$4:$A$63,$M13,D$4:D$63)</f>
      </c>
      <c r="O13" s="13">
        <f>SUMIF($A$4:$A$63,$M13,F$4:F$63)</f>
      </c>
      <c r="P13" s="13">
        <f>SUMIF($A$4:$A$63,$M13,H$4:H$63)</f>
      </c>
      <c r="Q13" s="23">
        <f>IF(OR('Преглед'!$C$8="",'Преглед'!$C$8=0),"",$N13/'Преглед'!$C$8)</f>
      </c>
      <c r="R13" s="23">
        <v>0.02</v>
      </c>
    </row>
    <row r="14" spans="1:18" x14ac:dyDescent="0.25">
      <c r="A14" s="20" t="s">
        <v>56</v>
      </c>
      <c r="B14" s="20" t="s">
        <v>63</v>
      </c>
      <c r="C14" s="21"/>
      <c r="D14" s="21">
        <f>IF($C14="","",$C14*IF('Преглед'!$C$13&gt;0,'Преглед'!$C$13,'Преглед'!$C$7))</f>
      </c>
      <c r="E14" s="21"/>
      <c r="F14" s="21"/>
      <c r="G14" s="21"/>
      <c r="H14" s="21">
        <f>IF(AND($D14="",$E14="",$F14=""),"",IF($F14&lt;&gt;"",$F14,IF($E14&lt;&gt;"",$E14,$D14))-IF($G14="",0,$G14))</f>
      </c>
      <c r="I14" s="22"/>
      <c r="J14" s="20"/>
      <c r="K14" s="20"/>
      <c r="M14" t="s">
        <v>64</v>
      </c>
      <c r="N14" s="13">
        <f>SUMIF($A$4:$A$63,$M14,D$4:D$63)</f>
      </c>
      <c r="O14" s="13">
        <f>SUMIF($A$4:$A$63,$M14,F$4:F$63)</f>
      </c>
      <c r="P14" s="13">
        <f>SUMIF($A$4:$A$63,$M14,H$4:H$63)</f>
      </c>
      <c r="Q14" s="23">
        <f>IF(OR('Преглед'!$C$8="",'Преглед'!$C$8=0),"",$N14/'Преглед'!$C$8)</f>
      </c>
      <c r="R14" s="23">
        <v>0.03</v>
      </c>
    </row>
    <row r="15" spans="1:18" x14ac:dyDescent="0.25">
      <c r="A15" s="24" t="s">
        <v>56</v>
      </c>
      <c r="B15" s="24" t="s">
        <v>65</v>
      </c>
      <c r="C15" s="25"/>
      <c r="D15" s="25">
        <f>IF($C15="","",$C15*IF('Преглед'!$C$13&gt;0,'Преглед'!$C$13,'Преглед'!$C$7))</f>
      </c>
      <c r="E15" s="25"/>
      <c r="F15" s="25"/>
      <c r="G15" s="25"/>
      <c r="H15" s="25">
        <f>IF(AND($D15="",$E15="",$F15=""),"",IF($F15&lt;&gt;"",$F15,IF($E15&lt;&gt;"",$E15,$D15))-IF($G15="",0,$G15))</f>
      </c>
      <c r="I15" s="26"/>
      <c r="J15" s="24"/>
      <c r="K15" s="24"/>
      <c r="M15" t="s">
        <v>66</v>
      </c>
      <c r="N15" s="13">
        <f>SUMIF($A$4:$A$63,$M15,D$4:D$63)</f>
      </c>
      <c r="O15" s="13">
        <f>SUMIF($A$4:$A$63,$M15,F$4:F$63)</f>
      </c>
      <c r="P15" s="13">
        <f>SUMIF($A$4:$A$63,$M15,H$4:H$63)</f>
      </c>
      <c r="Q15" s="23">
        <f>IF(OR('Преглед'!$C$8="",'Преглед'!$C$8=0),"",$N15/'Преглед'!$C$8)</f>
      </c>
      <c r="R15" s="23">
        <v>0.02</v>
      </c>
    </row>
    <row r="16" spans="1:18" x14ac:dyDescent="0.25">
      <c r="A16" s="20" t="s">
        <v>58</v>
      </c>
      <c r="B16" s="20" t="s">
        <v>67</v>
      </c>
      <c r="C16" s="21"/>
      <c r="D16" s="21">
        <f>IF($C16="","",$C16*IF('Преглед'!$C$13&gt;0,'Преглед'!$C$13,'Преглед'!$C$7))</f>
      </c>
      <c r="E16" s="21"/>
      <c r="F16" s="21"/>
      <c r="G16" s="21"/>
      <c r="H16" s="21">
        <f>IF(AND($D16="",$E16="",$F16=""),"",IF($F16&lt;&gt;"",$F16,IF($E16&lt;&gt;"",$E16,$D16))-IF($G16="",0,$G16))</f>
      </c>
      <c r="I16" s="22"/>
      <c r="J16" s="20"/>
      <c r="K16" s="20"/>
      <c r="M16" t="s">
        <v>68</v>
      </c>
      <c r="N16" s="13">
        <f>SUMIF($A$4:$A$63,$M16,D$4:D$63)</f>
      </c>
      <c r="O16" s="13">
        <f>SUMIF($A$4:$A$63,$M16,F$4:F$63)</f>
      </c>
      <c r="P16" s="13">
        <f>SUMIF($A$4:$A$63,$M16,H$4:H$63)</f>
      </c>
      <c r="Q16" s="23">
        <f>IF(OR('Преглед'!$C$8="",'Преглед'!$C$8=0),"",$N16/'Преглед'!$C$8)</f>
      </c>
      <c r="R16" s="23">
        <v>0.02</v>
      </c>
    </row>
    <row r="17" spans="1:18" x14ac:dyDescent="0.25">
      <c r="A17" s="24" t="s">
        <v>60</v>
      </c>
      <c r="B17" s="24" t="s">
        <v>69</v>
      </c>
      <c r="C17" s="25">
        <v>3</v>
      </c>
      <c r="D17" s="25">
        <f>IF($C17="","",$C17*IF('Преглед'!$C$13&gt;0,'Преглед'!$C$13,'Преглед'!$C$7))</f>
      </c>
      <c r="E17" s="25"/>
      <c r="F17" s="25"/>
      <c r="G17" s="25"/>
      <c r="H17" s="25">
        <f>IF(AND($D17="",$E17="",$F17=""),"",IF($F17&lt;&gt;"",$F17,IF($E17&lt;&gt;"",$E17,$D17))-IF($G17="",0,$G17))</f>
      </c>
      <c r="I17" s="26"/>
      <c r="J17" s="24"/>
      <c r="K17" s="24"/>
      <c r="M17" t="s">
        <v>70</v>
      </c>
      <c r="N17" s="13">
        <f>SUMIF($A$4:$A$63,$M17,D$4:D$63)</f>
      </c>
      <c r="O17" s="13">
        <f>SUMIF($A$4:$A$63,$M17,F$4:F$63)</f>
      </c>
      <c r="P17" s="13">
        <f>SUMIF($A$4:$A$63,$M17,H$4:H$63)</f>
      </c>
      <c r="Q17" s="23">
        <f>IF(OR('Преглед'!$C$8="",'Преглед'!$C$8=0),"",$N17/'Преглед'!$C$8)</f>
      </c>
      <c r="R17" s="23">
        <v>0.01</v>
      </c>
    </row>
    <row r="18" spans="1:18" x14ac:dyDescent="0.25">
      <c r="A18" s="20" t="s">
        <v>62</v>
      </c>
      <c r="B18" s="20" t="s">
        <v>71</v>
      </c>
      <c r="C18" s="21"/>
      <c r="D18" s="21">
        <f>IF($C18="","",$C18*IF('Преглед'!$C$13&gt;0,'Преглед'!$C$13,'Преглед'!$C$7))</f>
      </c>
      <c r="E18" s="21"/>
      <c r="F18" s="21"/>
      <c r="G18" s="21"/>
      <c r="H18" s="21">
        <f>IF(AND($D18="",$E18="",$F18=""),"",IF($F18&lt;&gt;"",$F18,IF($E18&lt;&gt;"",$E18,$D18))-IF($G18="",0,$G18))</f>
      </c>
      <c r="I18" s="22"/>
      <c r="J18" s="20"/>
      <c r="K18" s="20"/>
      <c r="M18" t="s">
        <v>72</v>
      </c>
      <c r="N18" s="13">
        <f>SUMIF($A$4:$A$63,$M18,D$4:D$63)</f>
      </c>
      <c r="O18" s="13">
        <f>SUMIF($A$4:$A$63,$M18,F$4:F$63)</f>
      </c>
      <c r="P18" s="13">
        <f>SUMIF($A$4:$A$63,$M18,H$4:H$63)</f>
      </c>
      <c r="Q18" s="23">
        <f>IF(OR('Преглед'!$C$8="",'Преглед'!$C$8=0),"",$N18/'Преглед'!$C$8)</f>
      </c>
      <c r="R18" s="23">
        <v>0.06</v>
      </c>
    </row>
    <row r="19" spans="1:18" x14ac:dyDescent="0.25">
      <c r="A19" s="24" t="s">
        <v>64</v>
      </c>
      <c r="B19" s="24" t="s">
        <v>73</v>
      </c>
      <c r="C19" s="25"/>
      <c r="D19" s="25">
        <f>IF($C19="","",$C19*IF('Преглед'!$C$13&gt;0,'Преглед'!$C$13,'Преглед'!$C$7))</f>
      </c>
      <c r="E19" s="25"/>
      <c r="F19" s="25"/>
      <c r="G19" s="25"/>
      <c r="H19" s="25">
        <f>IF(AND($D19="",$E19="",$F19=""),"",IF($F19&lt;&gt;"",$F19,IF($E19&lt;&gt;"",$E19,$D19))-IF($G19="",0,$G19))</f>
      </c>
      <c r="I19" s="26"/>
      <c r="J19" s="24"/>
      <c r="K19" s="24"/>
      <c r="M19" t="s">
        <v>74</v>
      </c>
      <c r="N19" s="13">
        <f>SUMIF($A$4:$A$63,$M19,D$4:D$63)</f>
      </c>
      <c r="O19" s="13">
        <f>SUMIF($A$4:$A$63,$M19,F$4:F$63)</f>
      </c>
      <c r="P19" s="13">
        <f>SUMIF($A$4:$A$63,$M19,H$4:H$63)</f>
      </c>
      <c r="Q19" s="23">
        <f>IF(OR('Преглед'!$C$8="",'Преглед'!$C$8=0),"",$N19/'Преглед'!$C$8)</f>
      </c>
      <c r="R19" s="23"/>
    </row>
    <row r="20" spans="1:11" x14ac:dyDescent="0.25">
      <c r="A20" s="20" t="s">
        <v>66</v>
      </c>
      <c r="B20" s="20" t="s">
        <v>75</v>
      </c>
      <c r="C20" s="21"/>
      <c r="D20" s="21">
        <f>IF($C20="","",$C20*IF('Преглед'!$C$13&gt;0,'Преглед'!$C$13,'Преглед'!$C$7))</f>
      </c>
      <c r="E20" s="21"/>
      <c r="F20" s="21"/>
      <c r="G20" s="21"/>
      <c r="H20" s="21">
        <f>IF(AND($D20="",$E20="",$F20=""),"",IF($F20&lt;&gt;"",$F20,IF($E20&lt;&gt;"",$E20,$D20))-IF($G20="",0,$G20))</f>
      </c>
      <c r="I20" s="22"/>
      <c r="J20" s="20"/>
      <c r="K20" s="20"/>
    </row>
    <row r="21" ht="30" customHeight="1" spans="1:18" x14ac:dyDescent="0.25">
      <c r="A21" s="24" t="s">
        <v>68</v>
      </c>
      <c r="B21" s="24" t="s">
        <v>76</v>
      </c>
      <c r="C21" s="25">
        <v>4</v>
      </c>
      <c r="D21" s="25">
        <f>IF($C21="","",$C21*IF('Преглед'!$C$13&gt;0,'Преглед'!$C$13,'Преглед'!$C$7))</f>
      </c>
      <c r="E21" s="25"/>
      <c r="F21" s="25"/>
      <c r="G21" s="25"/>
      <c r="H21" s="25">
        <f>IF(AND($D21="",$E21="",$F21=""),"",IF($F21&lt;&gt;"",$F21,IF($E21&lt;&gt;"",$E21,$D21))-IF($G21="",0,$G21))</f>
      </c>
      <c r="I21" s="26"/>
      <c r="J21" s="24"/>
      <c r="K21" s="24"/>
      <c r="M21" s="27" t="s">
        <v>77</v>
      </c>
      <c r="N21" s="27"/>
      <c r="O21" s="27"/>
      <c r="P21" s="27"/>
      <c r="Q21" s="27"/>
      <c r="R21" s="27"/>
    </row>
    <row r="22" spans="1:11" x14ac:dyDescent="0.25">
      <c r="A22" s="20" t="s">
        <v>70</v>
      </c>
      <c r="B22" s="20" t="s">
        <v>78</v>
      </c>
      <c r="C22" s="21"/>
      <c r="D22" s="21">
        <f>IF($C22="","",$C22*IF('Преглед'!$C$13&gt;0,'Преглед'!$C$13,'Преглед'!$C$7))</f>
      </c>
      <c r="E22" s="21"/>
      <c r="F22" s="21"/>
      <c r="G22" s="21"/>
      <c r="H22" s="21">
        <f>IF(AND($D22="",$E22="",$F22=""),"",IF($F22&lt;&gt;"",$F22,IF($E22&lt;&gt;"",$E22,$D22))-IF($G22="",0,$G22))</f>
      </c>
      <c r="I22" s="22"/>
      <c r="J22" s="20"/>
      <c r="K22" s="20"/>
    </row>
    <row r="23" spans="1:11" x14ac:dyDescent="0.25">
      <c r="A23" s="24" t="s">
        <v>72</v>
      </c>
      <c r="B23" s="24" t="s">
        <v>79</v>
      </c>
      <c r="C23" s="25"/>
      <c r="D23" s="25">
        <f>IF($C23="","",$C23*IF('Преглед'!$C$13&gt;0,'Преглед'!$C$13,'Преглед'!$C$7))</f>
      </c>
      <c r="E23" s="25"/>
      <c r="F23" s="25"/>
      <c r="G23" s="25"/>
      <c r="H23" s="25">
        <f>IF(AND($D23="",$E23="",$F23=""),"",IF($F23&lt;&gt;"",$F23,IF($E23&lt;&gt;"",$E23,$D23))-IF($G23="",0,$G23))</f>
      </c>
      <c r="I23" s="26"/>
      <c r="J23" s="24"/>
      <c r="K23" s="24"/>
    </row>
    <row r="24" spans="1:11" x14ac:dyDescent="0.25">
      <c r="A24" s="20"/>
      <c r="B24" s="20"/>
      <c r="C24" s="21"/>
      <c r="D24" s="21">
        <f>IF($C24="","",$C24*IF('Преглед'!$C$13&gt;0,'Преглед'!$C$13,'Преглед'!$C$7))</f>
      </c>
      <c r="E24" s="21"/>
      <c r="F24" s="21"/>
      <c r="G24" s="21"/>
      <c r="H24" s="21">
        <f>IF(AND($D24="",$E24="",$F24=""),"",IF($F24&lt;&gt;"",$F24,IF($E24&lt;&gt;"",$E24,$D24))-IF($G24="",0,$G24))</f>
      </c>
      <c r="I24" s="22"/>
      <c r="J24" s="20"/>
      <c r="K24" s="20"/>
    </row>
    <row r="25" spans="1:11" x14ac:dyDescent="0.25">
      <c r="A25" s="24"/>
      <c r="B25" s="24"/>
      <c r="C25" s="25"/>
      <c r="D25" s="25">
        <f>IF($C25="","",$C25*IF('Преглед'!$C$13&gt;0,'Преглед'!$C$13,'Преглед'!$C$7))</f>
      </c>
      <c r="E25" s="25"/>
      <c r="F25" s="25"/>
      <c r="G25" s="25"/>
      <c r="H25" s="25">
        <f>IF(AND($D25="",$E25="",$F25=""),"",IF($F25&lt;&gt;"",$F25,IF($E25&lt;&gt;"",$E25,$D25))-IF($G25="",0,$G25))</f>
      </c>
      <c r="I25" s="26"/>
      <c r="J25" s="24"/>
      <c r="K25" s="24"/>
    </row>
    <row r="26" spans="1:11" x14ac:dyDescent="0.25">
      <c r="A26" s="20"/>
      <c r="B26" s="20"/>
      <c r="C26" s="21"/>
      <c r="D26" s="21">
        <f>IF($C26="","",$C26*IF('Преглед'!$C$13&gt;0,'Преглед'!$C$13,'Преглед'!$C$7))</f>
      </c>
      <c r="E26" s="21"/>
      <c r="F26" s="21"/>
      <c r="G26" s="21"/>
      <c r="H26" s="21">
        <f>IF(AND($D26="",$E26="",$F26=""),"",IF($F26&lt;&gt;"",$F26,IF($E26&lt;&gt;"",$E26,$D26))-IF($G26="",0,$G26))</f>
      </c>
      <c r="I26" s="22"/>
      <c r="J26" s="20"/>
      <c r="K26" s="20"/>
    </row>
    <row r="27" spans="1:11" x14ac:dyDescent="0.25">
      <c r="A27" s="24"/>
      <c r="B27" s="24"/>
      <c r="C27" s="25"/>
      <c r="D27" s="25">
        <f>IF($C27="","",$C27*IF('Преглед'!$C$13&gt;0,'Преглед'!$C$13,'Преглед'!$C$7))</f>
      </c>
      <c r="E27" s="25"/>
      <c r="F27" s="25"/>
      <c r="G27" s="25"/>
      <c r="H27" s="25">
        <f>IF(AND($D27="",$E27="",$F27=""),"",IF($F27&lt;&gt;"",$F27,IF($E27&lt;&gt;"",$E27,$D27))-IF($G27="",0,$G27))</f>
      </c>
      <c r="I27" s="26"/>
      <c r="J27" s="24"/>
      <c r="K27" s="24"/>
    </row>
    <row r="28" spans="1:11" x14ac:dyDescent="0.25">
      <c r="A28" s="20"/>
      <c r="B28" s="20"/>
      <c r="C28" s="21"/>
      <c r="D28" s="21">
        <f>IF($C28="","",$C28*IF('Преглед'!$C$13&gt;0,'Преглед'!$C$13,'Преглед'!$C$7))</f>
      </c>
      <c r="E28" s="21"/>
      <c r="F28" s="21"/>
      <c r="G28" s="21"/>
      <c r="H28" s="21">
        <f>IF(AND($D28="",$E28="",$F28=""),"",IF($F28&lt;&gt;"",$F28,IF($E28&lt;&gt;"",$E28,$D28))-IF($G28="",0,$G28))</f>
      </c>
      <c r="I28" s="22"/>
      <c r="J28" s="20"/>
      <c r="K28" s="20"/>
    </row>
    <row r="29" spans="1:11" x14ac:dyDescent="0.25">
      <c r="A29" s="24"/>
      <c r="B29" s="24"/>
      <c r="C29" s="25"/>
      <c r="D29" s="25">
        <f>IF($C29="","",$C29*IF('Преглед'!$C$13&gt;0,'Преглед'!$C$13,'Преглед'!$C$7))</f>
      </c>
      <c r="E29" s="25"/>
      <c r="F29" s="25"/>
      <c r="G29" s="25"/>
      <c r="H29" s="25">
        <f>IF(AND($D29="",$E29="",$F29=""),"",IF($F29&lt;&gt;"",$F29,IF($E29&lt;&gt;"",$E29,$D29))-IF($G29="",0,$G29))</f>
      </c>
      <c r="I29" s="26"/>
      <c r="J29" s="24"/>
      <c r="K29" s="24"/>
    </row>
    <row r="30" spans="1:11" x14ac:dyDescent="0.25">
      <c r="A30" s="20"/>
      <c r="B30" s="20"/>
      <c r="C30" s="21"/>
      <c r="D30" s="21">
        <f>IF($C30="","",$C30*IF('Преглед'!$C$13&gt;0,'Преглед'!$C$13,'Преглед'!$C$7))</f>
      </c>
      <c r="E30" s="21"/>
      <c r="F30" s="21"/>
      <c r="G30" s="21"/>
      <c r="H30" s="21">
        <f>IF(AND($D30="",$E30="",$F30=""),"",IF($F30&lt;&gt;"",$F30,IF($E30&lt;&gt;"",$E30,$D30))-IF($G30="",0,$G30))</f>
      </c>
      <c r="I30" s="22"/>
      <c r="J30" s="20"/>
      <c r="K30" s="20"/>
    </row>
    <row r="31" spans="1:11" x14ac:dyDescent="0.25">
      <c r="A31" s="24"/>
      <c r="B31" s="24"/>
      <c r="C31" s="25"/>
      <c r="D31" s="25">
        <f>IF($C31="","",$C31*IF('Преглед'!$C$13&gt;0,'Преглед'!$C$13,'Преглед'!$C$7))</f>
      </c>
      <c r="E31" s="25"/>
      <c r="F31" s="25"/>
      <c r="G31" s="25"/>
      <c r="H31" s="25">
        <f>IF(AND($D31="",$E31="",$F31=""),"",IF($F31&lt;&gt;"",$F31,IF($E31&lt;&gt;"",$E31,$D31))-IF($G31="",0,$G31))</f>
      </c>
      <c r="I31" s="26"/>
      <c r="J31" s="24"/>
      <c r="K31" s="24"/>
    </row>
    <row r="32" spans="1:11" x14ac:dyDescent="0.25">
      <c r="A32" s="20"/>
      <c r="B32" s="20"/>
      <c r="C32" s="21"/>
      <c r="D32" s="21">
        <f>IF($C32="","",$C32*IF('Преглед'!$C$13&gt;0,'Преглед'!$C$13,'Преглед'!$C$7))</f>
      </c>
      <c r="E32" s="21"/>
      <c r="F32" s="21"/>
      <c r="G32" s="21"/>
      <c r="H32" s="21">
        <f>IF(AND($D32="",$E32="",$F32=""),"",IF($F32&lt;&gt;"",$F32,IF($E32&lt;&gt;"",$E32,$D32))-IF($G32="",0,$G32))</f>
      </c>
      <c r="I32" s="22"/>
      <c r="J32" s="20"/>
      <c r="K32" s="20"/>
    </row>
    <row r="33" spans="1:11" x14ac:dyDescent="0.25">
      <c r="A33" s="24"/>
      <c r="B33" s="24"/>
      <c r="C33" s="25"/>
      <c r="D33" s="25">
        <f>IF($C33="","",$C33*IF('Преглед'!$C$13&gt;0,'Преглед'!$C$13,'Преглед'!$C$7))</f>
      </c>
      <c r="E33" s="25"/>
      <c r="F33" s="25"/>
      <c r="G33" s="25"/>
      <c r="H33" s="25">
        <f>IF(AND($D33="",$E33="",$F33=""),"",IF($F33&lt;&gt;"",$F33,IF($E33&lt;&gt;"",$E33,$D33))-IF($G33="",0,$G33))</f>
      </c>
      <c r="I33" s="26"/>
      <c r="J33" s="24"/>
      <c r="K33" s="24"/>
    </row>
    <row r="34" spans="1:11" x14ac:dyDescent="0.25">
      <c r="A34" s="20"/>
      <c r="B34" s="20"/>
      <c r="C34" s="21"/>
      <c r="D34" s="21">
        <f>IF($C34="","",$C34*IF('Преглед'!$C$13&gt;0,'Преглед'!$C$13,'Преглед'!$C$7))</f>
      </c>
      <c r="E34" s="21"/>
      <c r="F34" s="21"/>
      <c r="G34" s="21"/>
      <c r="H34" s="21">
        <f>IF(AND($D34="",$E34="",$F34=""),"",IF($F34&lt;&gt;"",$F34,IF($E34&lt;&gt;"",$E34,$D34))-IF($G34="",0,$G34))</f>
      </c>
      <c r="I34" s="22"/>
      <c r="J34" s="20"/>
      <c r="K34" s="20"/>
    </row>
    <row r="35" spans="1:11" x14ac:dyDescent="0.25">
      <c r="A35" s="24"/>
      <c r="B35" s="24"/>
      <c r="C35" s="25"/>
      <c r="D35" s="25">
        <f>IF($C35="","",$C35*IF('Преглед'!$C$13&gt;0,'Преглед'!$C$13,'Преглед'!$C$7))</f>
      </c>
      <c r="E35" s="25"/>
      <c r="F35" s="25"/>
      <c r="G35" s="25"/>
      <c r="H35" s="25">
        <f>IF(AND($D35="",$E35="",$F35=""),"",IF($F35&lt;&gt;"",$F35,IF($E35&lt;&gt;"",$E35,$D35))-IF($G35="",0,$G35))</f>
      </c>
      <c r="I35" s="26"/>
      <c r="J35" s="24"/>
      <c r="K35" s="24"/>
    </row>
    <row r="36" spans="1:11" x14ac:dyDescent="0.25">
      <c r="A36" s="20"/>
      <c r="B36" s="20"/>
      <c r="C36" s="21"/>
      <c r="D36" s="21">
        <f>IF($C36="","",$C36*IF('Преглед'!$C$13&gt;0,'Преглед'!$C$13,'Преглед'!$C$7))</f>
      </c>
      <c r="E36" s="21"/>
      <c r="F36" s="21"/>
      <c r="G36" s="21"/>
      <c r="H36" s="21">
        <f>IF(AND($D36="",$E36="",$F36=""),"",IF($F36&lt;&gt;"",$F36,IF($E36&lt;&gt;"",$E36,$D36))-IF($G36="",0,$G36))</f>
      </c>
      <c r="I36" s="22"/>
      <c r="J36" s="20"/>
      <c r="K36" s="20"/>
    </row>
    <row r="37" spans="1:11" x14ac:dyDescent="0.25">
      <c r="A37" s="24"/>
      <c r="B37" s="24"/>
      <c r="C37" s="25"/>
      <c r="D37" s="25">
        <f>IF($C37="","",$C37*IF('Преглед'!$C$13&gt;0,'Преглед'!$C$13,'Преглед'!$C$7))</f>
      </c>
      <c r="E37" s="25"/>
      <c r="F37" s="25"/>
      <c r="G37" s="25"/>
      <c r="H37" s="25">
        <f>IF(AND($D37="",$E37="",$F37=""),"",IF($F37&lt;&gt;"",$F37,IF($E37&lt;&gt;"",$E37,$D37))-IF($G37="",0,$G37))</f>
      </c>
      <c r="I37" s="26"/>
      <c r="J37" s="24"/>
      <c r="K37" s="24"/>
    </row>
    <row r="38" spans="1:11" x14ac:dyDescent="0.25">
      <c r="A38" s="20"/>
      <c r="B38" s="20"/>
      <c r="C38" s="21"/>
      <c r="D38" s="21">
        <f>IF($C38="","",$C38*IF('Преглед'!$C$13&gt;0,'Преглед'!$C$13,'Преглед'!$C$7))</f>
      </c>
      <c r="E38" s="21"/>
      <c r="F38" s="21"/>
      <c r="G38" s="21"/>
      <c r="H38" s="21">
        <f>IF(AND($D38="",$E38="",$F38=""),"",IF($F38&lt;&gt;"",$F38,IF($E38&lt;&gt;"",$E38,$D38))-IF($G38="",0,$G38))</f>
      </c>
      <c r="I38" s="22"/>
      <c r="J38" s="20"/>
      <c r="K38" s="20"/>
    </row>
    <row r="39" spans="1:11" x14ac:dyDescent="0.25">
      <c r="A39" s="24"/>
      <c r="B39" s="24"/>
      <c r="C39" s="25"/>
      <c r="D39" s="25">
        <f>IF($C39="","",$C39*IF('Преглед'!$C$13&gt;0,'Преглед'!$C$13,'Преглед'!$C$7))</f>
      </c>
      <c r="E39" s="25"/>
      <c r="F39" s="25"/>
      <c r="G39" s="25"/>
      <c r="H39" s="25">
        <f>IF(AND($D39="",$E39="",$F39=""),"",IF($F39&lt;&gt;"",$F39,IF($E39&lt;&gt;"",$E39,$D39))-IF($G39="",0,$G39))</f>
      </c>
      <c r="I39" s="26"/>
      <c r="J39" s="24"/>
      <c r="K39" s="24"/>
    </row>
    <row r="40" spans="1:11" x14ac:dyDescent="0.25">
      <c r="A40" s="20"/>
      <c r="B40" s="20"/>
      <c r="C40" s="21"/>
      <c r="D40" s="21">
        <f>IF($C40="","",$C40*IF('Преглед'!$C$13&gt;0,'Преглед'!$C$13,'Преглед'!$C$7))</f>
      </c>
      <c r="E40" s="21"/>
      <c r="F40" s="21"/>
      <c r="G40" s="21"/>
      <c r="H40" s="21">
        <f>IF(AND($D40="",$E40="",$F40=""),"",IF($F40&lt;&gt;"",$F40,IF($E40&lt;&gt;"",$E40,$D40))-IF($G40="",0,$G40))</f>
      </c>
      <c r="I40" s="22"/>
      <c r="J40" s="20"/>
      <c r="K40" s="20"/>
    </row>
    <row r="41" spans="1:11" x14ac:dyDescent="0.25">
      <c r="A41" s="24"/>
      <c r="B41" s="24"/>
      <c r="C41" s="25"/>
      <c r="D41" s="25">
        <f>IF($C41="","",$C41*IF('Преглед'!$C$13&gt;0,'Преглед'!$C$13,'Преглед'!$C$7))</f>
      </c>
      <c r="E41" s="25"/>
      <c r="F41" s="25"/>
      <c r="G41" s="25"/>
      <c r="H41" s="25">
        <f>IF(AND($D41="",$E41="",$F41=""),"",IF($F41&lt;&gt;"",$F41,IF($E41&lt;&gt;"",$E41,$D41))-IF($G41="",0,$G41))</f>
      </c>
      <c r="I41" s="26"/>
      <c r="J41" s="24"/>
      <c r="K41" s="24"/>
    </row>
    <row r="42" spans="1:11" x14ac:dyDescent="0.25">
      <c r="A42" s="20"/>
      <c r="B42" s="20"/>
      <c r="C42" s="21"/>
      <c r="D42" s="21">
        <f>IF($C42="","",$C42*IF('Преглед'!$C$13&gt;0,'Преглед'!$C$13,'Преглед'!$C$7))</f>
      </c>
      <c r="E42" s="21"/>
      <c r="F42" s="21"/>
      <c r="G42" s="21"/>
      <c r="H42" s="21">
        <f>IF(AND($D42="",$E42="",$F42=""),"",IF($F42&lt;&gt;"",$F42,IF($E42&lt;&gt;"",$E42,$D42))-IF($G42="",0,$G42))</f>
      </c>
      <c r="I42" s="22"/>
      <c r="J42" s="20"/>
      <c r="K42" s="20"/>
    </row>
    <row r="43" spans="1:11" x14ac:dyDescent="0.25">
      <c r="A43" s="24"/>
      <c r="B43" s="24"/>
      <c r="C43" s="25"/>
      <c r="D43" s="25">
        <f>IF($C43="","",$C43*IF('Преглед'!$C$13&gt;0,'Преглед'!$C$13,'Преглед'!$C$7))</f>
      </c>
      <c r="E43" s="25"/>
      <c r="F43" s="25"/>
      <c r="G43" s="25"/>
      <c r="H43" s="25">
        <f>IF(AND($D43="",$E43="",$F43=""),"",IF($F43&lt;&gt;"",$F43,IF($E43&lt;&gt;"",$E43,$D43))-IF($G43="",0,$G43))</f>
      </c>
      <c r="I43" s="26"/>
      <c r="J43" s="24"/>
      <c r="K43" s="24"/>
    </row>
    <row r="44" spans="1:11" x14ac:dyDescent="0.25">
      <c r="A44" s="20"/>
      <c r="B44" s="20"/>
      <c r="C44" s="21"/>
      <c r="D44" s="21">
        <f>IF($C44="","",$C44*IF('Преглед'!$C$13&gt;0,'Преглед'!$C$13,'Преглед'!$C$7))</f>
      </c>
      <c r="E44" s="21"/>
      <c r="F44" s="21"/>
      <c r="G44" s="21"/>
      <c r="H44" s="21">
        <f>IF(AND($D44="",$E44="",$F44=""),"",IF($F44&lt;&gt;"",$F44,IF($E44&lt;&gt;"",$E44,$D44))-IF($G44="",0,$G44))</f>
      </c>
      <c r="I44" s="22"/>
      <c r="J44" s="20"/>
      <c r="K44" s="20"/>
    </row>
    <row r="45" spans="1:11" x14ac:dyDescent="0.25">
      <c r="A45" s="24"/>
      <c r="B45" s="24"/>
      <c r="C45" s="25"/>
      <c r="D45" s="25">
        <f>IF($C45="","",$C45*IF('Преглед'!$C$13&gt;0,'Преглед'!$C$13,'Преглед'!$C$7))</f>
      </c>
      <c r="E45" s="25"/>
      <c r="F45" s="25"/>
      <c r="G45" s="25"/>
      <c r="H45" s="25">
        <f>IF(AND($D45="",$E45="",$F45=""),"",IF($F45&lt;&gt;"",$F45,IF($E45&lt;&gt;"",$E45,$D45))-IF($G45="",0,$G45))</f>
      </c>
      <c r="I45" s="26"/>
      <c r="J45" s="24"/>
      <c r="K45" s="24"/>
    </row>
    <row r="46" spans="1:11" x14ac:dyDescent="0.25">
      <c r="A46" s="20"/>
      <c r="B46" s="20"/>
      <c r="C46" s="21"/>
      <c r="D46" s="21">
        <f>IF($C46="","",$C46*IF('Преглед'!$C$13&gt;0,'Преглед'!$C$13,'Преглед'!$C$7))</f>
      </c>
      <c r="E46" s="21"/>
      <c r="F46" s="21"/>
      <c r="G46" s="21"/>
      <c r="H46" s="21">
        <f>IF(AND($D46="",$E46="",$F46=""),"",IF($F46&lt;&gt;"",$F46,IF($E46&lt;&gt;"",$E46,$D46))-IF($G46="",0,$G46))</f>
      </c>
      <c r="I46" s="22"/>
      <c r="J46" s="20"/>
      <c r="K46" s="20"/>
    </row>
    <row r="47" spans="1:11" x14ac:dyDescent="0.25">
      <c r="A47" s="24"/>
      <c r="B47" s="24"/>
      <c r="C47" s="25"/>
      <c r="D47" s="25">
        <f>IF($C47="","",$C47*IF('Преглед'!$C$13&gt;0,'Преглед'!$C$13,'Преглед'!$C$7))</f>
      </c>
      <c r="E47" s="25"/>
      <c r="F47" s="25"/>
      <c r="G47" s="25"/>
      <c r="H47" s="25">
        <f>IF(AND($D47="",$E47="",$F47=""),"",IF($F47&lt;&gt;"",$F47,IF($E47&lt;&gt;"",$E47,$D47))-IF($G47="",0,$G47))</f>
      </c>
      <c r="I47" s="26"/>
      <c r="J47" s="24"/>
      <c r="K47" s="24"/>
    </row>
    <row r="48" spans="1:11" x14ac:dyDescent="0.25">
      <c r="A48" s="20"/>
      <c r="B48" s="20"/>
      <c r="C48" s="21"/>
      <c r="D48" s="21">
        <f>IF($C48="","",$C48*IF('Преглед'!$C$13&gt;0,'Преглед'!$C$13,'Преглед'!$C$7))</f>
      </c>
      <c r="E48" s="21"/>
      <c r="F48" s="21"/>
      <c r="G48" s="21"/>
      <c r="H48" s="21">
        <f>IF(AND($D48="",$E48="",$F48=""),"",IF($F48&lt;&gt;"",$F48,IF($E48&lt;&gt;"",$E48,$D48))-IF($G48="",0,$G48))</f>
      </c>
      <c r="I48" s="22"/>
      <c r="J48" s="20"/>
      <c r="K48" s="20"/>
    </row>
    <row r="49" spans="1:11" x14ac:dyDescent="0.25">
      <c r="A49" s="24"/>
      <c r="B49" s="24"/>
      <c r="C49" s="25"/>
      <c r="D49" s="25">
        <f>IF($C49="","",$C49*IF('Преглед'!$C$13&gt;0,'Преглед'!$C$13,'Преглед'!$C$7))</f>
      </c>
      <c r="E49" s="25"/>
      <c r="F49" s="25"/>
      <c r="G49" s="25"/>
      <c r="H49" s="25">
        <f>IF(AND($D49="",$E49="",$F49=""),"",IF($F49&lt;&gt;"",$F49,IF($E49&lt;&gt;"",$E49,$D49))-IF($G49="",0,$G49))</f>
      </c>
      <c r="I49" s="26"/>
      <c r="J49" s="24"/>
      <c r="K49" s="24"/>
    </row>
    <row r="50" spans="1:11" x14ac:dyDescent="0.25">
      <c r="A50" s="20"/>
      <c r="B50" s="20"/>
      <c r="C50" s="21"/>
      <c r="D50" s="21">
        <f>IF($C50="","",$C50*IF('Преглед'!$C$13&gt;0,'Преглед'!$C$13,'Преглед'!$C$7))</f>
      </c>
      <c r="E50" s="21"/>
      <c r="F50" s="21"/>
      <c r="G50" s="21"/>
      <c r="H50" s="21">
        <f>IF(AND($D50="",$E50="",$F50=""),"",IF($F50&lt;&gt;"",$F50,IF($E50&lt;&gt;"",$E50,$D50))-IF($G50="",0,$G50))</f>
      </c>
      <c r="I50" s="22"/>
      <c r="J50" s="20"/>
      <c r="K50" s="20"/>
    </row>
    <row r="51" spans="1:11" x14ac:dyDescent="0.25">
      <c r="A51" s="24"/>
      <c r="B51" s="24"/>
      <c r="C51" s="25"/>
      <c r="D51" s="25">
        <f>IF($C51="","",$C51*IF('Преглед'!$C$13&gt;0,'Преглед'!$C$13,'Преглед'!$C$7))</f>
      </c>
      <c r="E51" s="25"/>
      <c r="F51" s="25"/>
      <c r="G51" s="25"/>
      <c r="H51" s="25">
        <f>IF(AND($D51="",$E51="",$F51=""),"",IF($F51&lt;&gt;"",$F51,IF($E51&lt;&gt;"",$E51,$D51))-IF($G51="",0,$G51))</f>
      </c>
      <c r="I51" s="26"/>
      <c r="J51" s="24"/>
      <c r="K51" s="24"/>
    </row>
    <row r="52" spans="1:11" x14ac:dyDescent="0.25">
      <c r="A52" s="20"/>
      <c r="B52" s="20"/>
      <c r="C52" s="21"/>
      <c r="D52" s="21">
        <f>IF($C52="","",$C52*IF('Преглед'!$C$13&gt;0,'Преглед'!$C$13,'Преглед'!$C$7))</f>
      </c>
      <c r="E52" s="21"/>
      <c r="F52" s="21"/>
      <c r="G52" s="21"/>
      <c r="H52" s="21">
        <f>IF(AND($D52="",$E52="",$F52=""),"",IF($F52&lt;&gt;"",$F52,IF($E52&lt;&gt;"",$E52,$D52))-IF($G52="",0,$G52))</f>
      </c>
      <c r="I52" s="22"/>
      <c r="J52" s="20"/>
      <c r="K52" s="20"/>
    </row>
    <row r="53" spans="1:11" x14ac:dyDescent="0.25">
      <c r="A53" s="24"/>
      <c r="B53" s="24"/>
      <c r="C53" s="25"/>
      <c r="D53" s="25">
        <f>IF($C53="","",$C53*IF('Преглед'!$C$13&gt;0,'Преглед'!$C$13,'Преглед'!$C$7))</f>
      </c>
      <c r="E53" s="25"/>
      <c r="F53" s="25"/>
      <c r="G53" s="25"/>
      <c r="H53" s="25">
        <f>IF(AND($D53="",$E53="",$F53=""),"",IF($F53&lt;&gt;"",$F53,IF($E53&lt;&gt;"",$E53,$D53))-IF($G53="",0,$G53))</f>
      </c>
      <c r="I53" s="26"/>
      <c r="J53" s="24"/>
      <c r="K53" s="24"/>
    </row>
    <row r="54" spans="1:11" x14ac:dyDescent="0.25">
      <c r="A54" s="20"/>
      <c r="B54" s="20"/>
      <c r="C54" s="21"/>
      <c r="D54" s="21">
        <f>IF($C54="","",$C54*IF('Преглед'!$C$13&gt;0,'Преглед'!$C$13,'Преглед'!$C$7))</f>
      </c>
      <c r="E54" s="21"/>
      <c r="F54" s="21"/>
      <c r="G54" s="21"/>
      <c r="H54" s="21">
        <f>IF(AND($D54="",$E54="",$F54=""),"",IF($F54&lt;&gt;"",$F54,IF($E54&lt;&gt;"",$E54,$D54))-IF($G54="",0,$G54))</f>
      </c>
      <c r="I54" s="22"/>
      <c r="J54" s="20"/>
      <c r="K54" s="20"/>
    </row>
    <row r="55" spans="1:11" x14ac:dyDescent="0.25">
      <c r="A55" s="24"/>
      <c r="B55" s="24"/>
      <c r="C55" s="25"/>
      <c r="D55" s="25">
        <f>IF($C55="","",$C55*IF('Преглед'!$C$13&gt;0,'Преглед'!$C$13,'Преглед'!$C$7))</f>
      </c>
      <c r="E55" s="25"/>
      <c r="F55" s="25"/>
      <c r="G55" s="25"/>
      <c r="H55" s="25">
        <f>IF(AND($D55="",$E55="",$F55=""),"",IF($F55&lt;&gt;"",$F55,IF($E55&lt;&gt;"",$E55,$D55))-IF($G55="",0,$G55))</f>
      </c>
      <c r="I55" s="26"/>
      <c r="J55" s="24"/>
      <c r="K55" s="24"/>
    </row>
    <row r="56" spans="1:11" x14ac:dyDescent="0.25">
      <c r="A56" s="20"/>
      <c r="B56" s="20"/>
      <c r="C56" s="21"/>
      <c r="D56" s="21">
        <f>IF($C56="","",$C56*IF('Преглед'!$C$13&gt;0,'Преглед'!$C$13,'Преглед'!$C$7))</f>
      </c>
      <c r="E56" s="21"/>
      <c r="F56" s="21"/>
      <c r="G56" s="21"/>
      <c r="H56" s="21">
        <f>IF(AND($D56="",$E56="",$F56=""),"",IF($F56&lt;&gt;"",$F56,IF($E56&lt;&gt;"",$E56,$D56))-IF($G56="",0,$G56))</f>
      </c>
      <c r="I56" s="22"/>
      <c r="J56" s="20"/>
      <c r="K56" s="20"/>
    </row>
    <row r="57" spans="1:11" x14ac:dyDescent="0.25">
      <c r="A57" s="24"/>
      <c r="B57" s="24"/>
      <c r="C57" s="25"/>
      <c r="D57" s="25">
        <f>IF($C57="","",$C57*IF('Преглед'!$C$13&gt;0,'Преглед'!$C$13,'Преглед'!$C$7))</f>
      </c>
      <c r="E57" s="25"/>
      <c r="F57" s="25"/>
      <c r="G57" s="25"/>
      <c r="H57" s="25">
        <f>IF(AND($D57="",$E57="",$F57=""),"",IF($F57&lt;&gt;"",$F57,IF($E57&lt;&gt;"",$E57,$D57))-IF($G57="",0,$G57))</f>
      </c>
      <c r="I57" s="26"/>
      <c r="J57" s="24"/>
      <c r="K57" s="24"/>
    </row>
    <row r="58" spans="1:11" x14ac:dyDescent="0.25">
      <c r="A58" s="20"/>
      <c r="B58" s="20"/>
      <c r="C58" s="21"/>
      <c r="D58" s="21">
        <f>IF($C58="","",$C58*IF('Преглед'!$C$13&gt;0,'Преглед'!$C$13,'Преглед'!$C$7))</f>
      </c>
      <c r="E58" s="21"/>
      <c r="F58" s="21"/>
      <c r="G58" s="21"/>
      <c r="H58" s="21">
        <f>IF(AND($D58="",$E58="",$F58=""),"",IF($F58&lt;&gt;"",$F58,IF($E58&lt;&gt;"",$E58,$D58))-IF($G58="",0,$G58))</f>
      </c>
      <c r="I58" s="22"/>
      <c r="J58" s="20"/>
      <c r="K58" s="20"/>
    </row>
    <row r="59" spans="1:11" x14ac:dyDescent="0.25">
      <c r="A59" s="24"/>
      <c r="B59" s="24"/>
      <c r="C59" s="25"/>
      <c r="D59" s="25">
        <f>IF($C59="","",$C59*IF('Преглед'!$C$13&gt;0,'Преглед'!$C$13,'Преглед'!$C$7))</f>
      </c>
      <c r="E59" s="25"/>
      <c r="F59" s="25"/>
      <c r="G59" s="25"/>
      <c r="H59" s="25">
        <f>IF(AND($D59="",$E59="",$F59=""),"",IF($F59&lt;&gt;"",$F59,IF($E59&lt;&gt;"",$E59,$D59))-IF($G59="",0,$G59))</f>
      </c>
      <c r="I59" s="26"/>
      <c r="J59" s="24"/>
      <c r="K59" s="24"/>
    </row>
    <row r="60" spans="1:11" x14ac:dyDescent="0.25">
      <c r="A60" s="20"/>
      <c r="B60" s="20"/>
      <c r="C60" s="21"/>
      <c r="D60" s="21">
        <f>IF($C60="","",$C60*IF('Преглед'!$C$13&gt;0,'Преглед'!$C$13,'Преглед'!$C$7))</f>
      </c>
      <c r="E60" s="21"/>
      <c r="F60" s="21"/>
      <c r="G60" s="21"/>
      <c r="H60" s="21">
        <f>IF(AND($D60="",$E60="",$F60=""),"",IF($F60&lt;&gt;"",$F60,IF($E60&lt;&gt;"",$E60,$D60))-IF($G60="",0,$G60))</f>
      </c>
      <c r="I60" s="22"/>
      <c r="J60" s="20"/>
      <c r="K60" s="20"/>
    </row>
    <row r="61" spans="1:11" x14ac:dyDescent="0.25">
      <c r="A61" s="24"/>
      <c r="B61" s="24"/>
      <c r="C61" s="25"/>
      <c r="D61" s="25">
        <f>IF($C61="","",$C61*IF('Преглед'!$C$13&gt;0,'Преглед'!$C$13,'Преглед'!$C$7))</f>
      </c>
      <c r="E61" s="25"/>
      <c r="F61" s="25"/>
      <c r="G61" s="25"/>
      <c r="H61" s="25">
        <f>IF(AND($D61="",$E61="",$F61=""),"",IF($F61&lt;&gt;"",$F61,IF($E61&lt;&gt;"",$E61,$D61))-IF($G61="",0,$G61))</f>
      </c>
      <c r="I61" s="26"/>
      <c r="J61" s="24"/>
      <c r="K61" s="24"/>
    </row>
    <row r="62" spans="1:11" x14ac:dyDescent="0.25">
      <c r="A62" s="20"/>
      <c r="B62" s="20"/>
      <c r="C62" s="21"/>
      <c r="D62" s="21">
        <f>IF($C62="","",$C62*IF('Преглед'!$C$13&gt;0,'Преглед'!$C$13,'Преглед'!$C$7))</f>
      </c>
      <c r="E62" s="21"/>
      <c r="F62" s="21"/>
      <c r="G62" s="21"/>
      <c r="H62" s="21">
        <f>IF(AND($D62="",$E62="",$F62=""),"",IF($F62&lt;&gt;"",$F62,IF($E62&lt;&gt;"",$E62,$D62))-IF($G62="",0,$G62))</f>
      </c>
      <c r="I62" s="22"/>
      <c r="J62" s="20"/>
      <c r="K62" s="20"/>
    </row>
    <row r="63" spans="1:11" x14ac:dyDescent="0.25">
      <c r="A63" s="24"/>
      <c r="B63" s="24"/>
      <c r="C63" s="25"/>
      <c r="D63" s="25">
        <f>IF($C63="","",$C63*IF('Преглед'!$C$13&gt;0,'Преглед'!$C$13,'Преглед'!$C$7))</f>
      </c>
      <c r="E63" s="25"/>
      <c r="F63" s="25"/>
      <c r="G63" s="25"/>
      <c r="H63" s="25">
        <f>IF(AND($D63="",$E63="",$F63=""),"",IF($F63&lt;&gt;"",$F63,IF($E63&lt;&gt;"",$E63,$D63))-IF($G63="",0,$G63))</f>
      </c>
      <c r="I63" s="26"/>
      <c r="J63" s="24"/>
      <c r="K63" s="24"/>
    </row>
    <row r="65" spans="1:1" x14ac:dyDescent="0.25">
      <c r="A65" s="28" t="s">
        <v>26</v>
      </c>
    </row>
  </sheetData>
  <autoFilter ref="A3:K63"/>
  <mergeCells count="3">
    <mergeCell ref="A1:K1"/>
    <mergeCell ref="A2:C2"/>
    <mergeCell ref="M21:R21"/>
  </mergeCells>
  <conditionalFormatting sqref="A4:K63">
    <cfRule type="expression" dxfId="1" priority="1">
      <formula>AND($I4&lt;&gt;"",$I4&lt;TODAY(),$J4&lt;&gt;"Целосно платено")</formula>
    </cfRule>
  </conditionalFormatting>
  <conditionalFormatting sqref="Q4:Q19">
    <cfRule type="expression" dxfId="2" priority="1">
      <formula>AND($R4&lt;&gt;"",$Q4&lt;&gt;"",$Q4&gt;$R4+0.02)</formula>
    </cfRule>
  </conditionalFormatting>
  <dataValidations count="4">
    <dataValidation type="list" allowBlank="1" sqref="A10:A63">
      <formula1>Lists!$B$1:$B$16</formula1>
    </dataValidation>
    <dataValidation type="list" allowBlank="1" sqref="A4:A63">
      <formula1>Lists!$B$1:$B$16</formula1>
    </dataValidation>
    <dataValidation type="list" allowBlank="1" sqref="J10:J63">
      <formula1>Lists!$A$1:$A$6</formula1>
    </dataValidation>
    <dataValidation type="list" allowBlank="1" sqref="J4:J63">
      <formula1>Lists!$A$1:$A$6</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J154"/>
  <sheetViews>
    <sheetView workbookViewId="0">
      <pane ySplit="2" topLeftCell="A3" activePane="bottomLeft" state="frozen"/>
      <selection pane="bottomLeft"/>
    </sheetView>
  </sheetViews>
  <sheetFormatPr defaultRowHeight="15" outlineLevelRow="0" outlineLevelCol="0" x14ac:dyDescent="55"/>
  <cols>
    <col min="1" max="1" width="24" customWidth="1"/>
    <col min="2" max="3" width="20" customWidth="1"/>
    <col min="4" max="4" width="14" customWidth="1"/>
    <col min="5" max="5" width="18" customWidth="1"/>
    <col min="6" max="6" width="26" customWidth="1"/>
    <col min="7" max="7" width="18" customWidth="1"/>
    <col min="8" max="8" width="38" customWidth="1"/>
    <col min="9" max="9" width="16" customWidth="1"/>
    <col min="10" max="10" width="28" customWidth="1"/>
  </cols>
  <sheetData>
    <row r="1" ht="34" customHeight="1" spans="1:10" x14ac:dyDescent="0.25">
      <c r="A1" s="1" t="s">
        <v>80</v>
      </c>
      <c r="B1" s="1"/>
      <c r="C1" s="1"/>
      <c r="D1" s="1"/>
      <c r="E1" s="1"/>
      <c r="F1" s="1"/>
      <c r="G1" s="1"/>
      <c r="H1" s="1"/>
      <c r="I1" s="1"/>
      <c r="J1" s="1"/>
    </row>
    <row r="2" ht="30" customHeight="1" spans="1:10" x14ac:dyDescent="0.25">
      <c r="A2" s="17" t="s">
        <v>81</v>
      </c>
      <c r="B2" s="17" t="s">
        <v>82</v>
      </c>
      <c r="C2" s="17" t="s">
        <v>83</v>
      </c>
      <c r="D2" s="17" t="s">
        <v>84</v>
      </c>
      <c r="E2" s="17" t="s">
        <v>85</v>
      </c>
      <c r="F2" s="17" t="s">
        <v>86</v>
      </c>
      <c r="G2" s="17" t="s">
        <v>87</v>
      </c>
      <c r="H2" s="17" t="s">
        <v>88</v>
      </c>
      <c r="I2" s="17" t="s">
        <v>89</v>
      </c>
      <c r="J2" s="17" t="s">
        <v>40</v>
      </c>
    </row>
    <row r="3" spans="1:10" x14ac:dyDescent="0.25">
      <c r="A3" s="20"/>
      <c r="B3" s="20"/>
      <c r="C3" s="20"/>
      <c r="D3" s="20"/>
      <c r="E3" s="20"/>
      <c r="F3" s="20"/>
      <c r="G3" s="20"/>
      <c r="H3" s="20"/>
      <c r="I3" s="20"/>
      <c r="J3" s="20"/>
    </row>
    <row r="4" spans="1:10" x14ac:dyDescent="0.25">
      <c r="A4" s="24"/>
      <c r="B4" s="24"/>
      <c r="C4" s="24"/>
      <c r="D4" s="24"/>
      <c r="E4" s="24"/>
      <c r="F4" s="24"/>
      <c r="G4" s="24"/>
      <c r="H4" s="24"/>
      <c r="I4" s="24"/>
      <c r="J4" s="24"/>
    </row>
    <row r="5" spans="1:10" x14ac:dyDescent="0.25">
      <c r="A5" s="20"/>
      <c r="B5" s="20"/>
      <c r="C5" s="20"/>
      <c r="D5" s="20"/>
      <c r="E5" s="20"/>
      <c r="F5" s="20"/>
      <c r="G5" s="20"/>
      <c r="H5" s="20"/>
      <c r="I5" s="20"/>
      <c r="J5" s="20"/>
    </row>
    <row r="6" spans="1:10" x14ac:dyDescent="0.25">
      <c r="A6" s="24"/>
      <c r="B6" s="24"/>
      <c r="C6" s="24"/>
      <c r="D6" s="24"/>
      <c r="E6" s="24"/>
      <c r="F6" s="24"/>
      <c r="G6" s="24"/>
      <c r="H6" s="24"/>
      <c r="I6" s="24"/>
      <c r="J6" s="24"/>
    </row>
    <row r="7" spans="1:10" x14ac:dyDescent="0.25">
      <c r="A7" s="20"/>
      <c r="B7" s="20"/>
      <c r="C7" s="20"/>
      <c r="D7" s="20"/>
      <c r="E7" s="20"/>
      <c r="F7" s="20"/>
      <c r="G7" s="20"/>
      <c r="H7" s="20"/>
      <c r="I7" s="20"/>
      <c r="J7" s="20"/>
    </row>
    <row r="8" spans="1:10" x14ac:dyDescent="0.25">
      <c r="A8" s="24"/>
      <c r="B8" s="24"/>
      <c r="C8" s="24"/>
      <c r="D8" s="24"/>
      <c r="E8" s="24"/>
      <c r="F8" s="24"/>
      <c r="G8" s="24"/>
      <c r="H8" s="24"/>
      <c r="I8" s="24"/>
      <c r="J8" s="24"/>
    </row>
    <row r="9" spans="1:10" x14ac:dyDescent="0.25">
      <c r="A9" s="20"/>
      <c r="B9" s="20"/>
      <c r="C9" s="20"/>
      <c r="D9" s="20"/>
      <c r="E9" s="20"/>
      <c r="F9" s="20"/>
      <c r="G9" s="20"/>
      <c r="H9" s="20"/>
      <c r="I9" s="20"/>
      <c r="J9" s="20"/>
    </row>
    <row r="10" spans="1:10" x14ac:dyDescent="0.25">
      <c r="A10" s="24"/>
      <c r="B10" s="24"/>
      <c r="C10" s="24"/>
      <c r="D10" s="24"/>
      <c r="E10" s="24"/>
      <c r="F10" s="24"/>
      <c r="G10" s="24"/>
      <c r="H10" s="24"/>
      <c r="I10" s="24"/>
      <c r="J10" s="24"/>
    </row>
    <row r="11" spans="1:10" x14ac:dyDescent="0.25">
      <c r="A11" s="20"/>
      <c r="B11" s="20"/>
      <c r="C11" s="20"/>
      <c r="D11" s="20"/>
      <c r="E11" s="20"/>
      <c r="F11" s="20"/>
      <c r="G11" s="20"/>
      <c r="H11" s="20"/>
      <c r="I11" s="20"/>
      <c r="J11" s="20"/>
    </row>
    <row r="12" spans="1:10" x14ac:dyDescent="0.25">
      <c r="A12" s="24"/>
      <c r="B12" s="24"/>
      <c r="C12" s="24"/>
      <c r="D12" s="24"/>
      <c r="E12" s="24"/>
      <c r="F12" s="24"/>
      <c r="G12" s="24"/>
      <c r="H12" s="24"/>
      <c r="I12" s="24"/>
      <c r="J12" s="24"/>
    </row>
    <row r="13" spans="1:10" x14ac:dyDescent="0.25">
      <c r="A13" s="20"/>
      <c r="B13" s="20"/>
      <c r="C13" s="20"/>
      <c r="D13" s="20"/>
      <c r="E13" s="20"/>
      <c r="F13" s="20"/>
      <c r="G13" s="20"/>
      <c r="H13" s="20"/>
      <c r="I13" s="20"/>
      <c r="J13" s="20"/>
    </row>
    <row r="14" spans="1:10" x14ac:dyDescent="0.25">
      <c r="A14" s="24"/>
      <c r="B14" s="24"/>
      <c r="C14" s="24"/>
      <c r="D14" s="24"/>
      <c r="E14" s="24"/>
      <c r="F14" s="24"/>
      <c r="G14" s="24"/>
      <c r="H14" s="24"/>
      <c r="I14" s="24"/>
      <c r="J14" s="24"/>
    </row>
    <row r="15" spans="1:10" x14ac:dyDescent="0.25">
      <c r="A15" s="20"/>
      <c r="B15" s="20"/>
      <c r="C15" s="20"/>
      <c r="D15" s="20"/>
      <c r="E15" s="20"/>
      <c r="F15" s="20"/>
      <c r="G15" s="20"/>
      <c r="H15" s="20"/>
      <c r="I15" s="20"/>
      <c r="J15" s="20"/>
    </row>
    <row r="16" spans="1:10" x14ac:dyDescent="0.25">
      <c r="A16" s="24"/>
      <c r="B16" s="24"/>
      <c r="C16" s="24"/>
      <c r="D16" s="24"/>
      <c r="E16" s="24"/>
      <c r="F16" s="24"/>
      <c r="G16" s="24"/>
      <c r="H16" s="24"/>
      <c r="I16" s="24"/>
      <c r="J16" s="24"/>
    </row>
    <row r="17" spans="1:10" x14ac:dyDescent="0.25">
      <c r="A17" s="20"/>
      <c r="B17" s="20"/>
      <c r="C17" s="20"/>
      <c r="D17" s="20"/>
      <c r="E17" s="20"/>
      <c r="F17" s="20"/>
      <c r="G17" s="20"/>
      <c r="H17" s="20"/>
      <c r="I17" s="20"/>
      <c r="J17" s="20"/>
    </row>
    <row r="18" spans="1:10" x14ac:dyDescent="0.25">
      <c r="A18" s="24"/>
      <c r="B18" s="24"/>
      <c r="C18" s="24"/>
      <c r="D18" s="24"/>
      <c r="E18" s="24"/>
      <c r="F18" s="24"/>
      <c r="G18" s="24"/>
      <c r="H18" s="24"/>
      <c r="I18" s="24"/>
      <c r="J18" s="24"/>
    </row>
    <row r="19" spans="1:10" x14ac:dyDescent="0.25">
      <c r="A19" s="20"/>
      <c r="B19" s="20"/>
      <c r="C19" s="20"/>
      <c r="D19" s="20"/>
      <c r="E19" s="20"/>
      <c r="F19" s="20"/>
      <c r="G19" s="20"/>
      <c r="H19" s="20"/>
      <c r="I19" s="20"/>
      <c r="J19" s="20"/>
    </row>
    <row r="20" spans="1:10" x14ac:dyDescent="0.25">
      <c r="A20" s="24"/>
      <c r="B20" s="24"/>
      <c r="C20" s="24"/>
      <c r="D20" s="24"/>
      <c r="E20" s="24"/>
      <c r="F20" s="24"/>
      <c r="G20" s="24"/>
      <c r="H20" s="24"/>
      <c r="I20" s="24"/>
      <c r="J20" s="24"/>
    </row>
    <row r="21" spans="1:10" x14ac:dyDescent="0.25">
      <c r="A21" s="20"/>
      <c r="B21" s="20"/>
      <c r="C21" s="20"/>
      <c r="D21" s="20"/>
      <c r="E21" s="20"/>
      <c r="F21" s="20"/>
      <c r="G21" s="20"/>
      <c r="H21" s="20"/>
      <c r="I21" s="20"/>
      <c r="J21" s="20"/>
    </row>
    <row r="22" spans="1:10" x14ac:dyDescent="0.25">
      <c r="A22" s="24"/>
      <c r="B22" s="24"/>
      <c r="C22" s="24"/>
      <c r="D22" s="24"/>
      <c r="E22" s="24"/>
      <c r="F22" s="24"/>
      <c r="G22" s="24"/>
      <c r="H22" s="24"/>
      <c r="I22" s="24"/>
      <c r="J22" s="24"/>
    </row>
    <row r="23" spans="1:10" x14ac:dyDescent="0.25">
      <c r="A23" s="20"/>
      <c r="B23" s="20"/>
      <c r="C23" s="20"/>
      <c r="D23" s="20"/>
      <c r="E23" s="20"/>
      <c r="F23" s="20"/>
      <c r="G23" s="20"/>
      <c r="H23" s="20"/>
      <c r="I23" s="20"/>
      <c r="J23" s="20"/>
    </row>
    <row r="24" spans="1:10" x14ac:dyDescent="0.25">
      <c r="A24" s="24"/>
      <c r="B24" s="24"/>
      <c r="C24" s="24"/>
      <c r="D24" s="24"/>
      <c r="E24" s="24"/>
      <c r="F24" s="24"/>
      <c r="G24" s="24"/>
      <c r="H24" s="24"/>
      <c r="I24" s="24"/>
      <c r="J24" s="24"/>
    </row>
    <row r="25" spans="1:10" x14ac:dyDescent="0.25">
      <c r="A25" s="20"/>
      <c r="B25" s="20"/>
      <c r="C25" s="20"/>
      <c r="D25" s="20"/>
      <c r="E25" s="20"/>
      <c r="F25" s="20"/>
      <c r="G25" s="20"/>
      <c r="H25" s="20"/>
      <c r="I25" s="20"/>
      <c r="J25" s="20"/>
    </row>
    <row r="26" spans="1:10" x14ac:dyDescent="0.25">
      <c r="A26" s="24"/>
      <c r="B26" s="24"/>
      <c r="C26" s="24"/>
      <c r="D26" s="24"/>
      <c r="E26" s="24"/>
      <c r="F26" s="24"/>
      <c r="G26" s="24"/>
      <c r="H26" s="24"/>
      <c r="I26" s="24"/>
      <c r="J26" s="24"/>
    </row>
    <row r="27" spans="1:10" x14ac:dyDescent="0.25">
      <c r="A27" s="20"/>
      <c r="B27" s="20"/>
      <c r="C27" s="20"/>
      <c r="D27" s="20"/>
      <c r="E27" s="20"/>
      <c r="F27" s="20"/>
      <c r="G27" s="20"/>
      <c r="H27" s="20"/>
      <c r="I27" s="20"/>
      <c r="J27" s="20"/>
    </row>
    <row r="28" spans="1:10" x14ac:dyDescent="0.25">
      <c r="A28" s="24"/>
      <c r="B28" s="24"/>
      <c r="C28" s="24"/>
      <c r="D28" s="24"/>
      <c r="E28" s="24"/>
      <c r="F28" s="24"/>
      <c r="G28" s="24"/>
      <c r="H28" s="24"/>
      <c r="I28" s="24"/>
      <c r="J28" s="24"/>
    </row>
    <row r="29" spans="1:10" x14ac:dyDescent="0.25">
      <c r="A29" s="20"/>
      <c r="B29" s="20"/>
      <c r="C29" s="20"/>
      <c r="D29" s="20"/>
      <c r="E29" s="20"/>
      <c r="F29" s="20"/>
      <c r="G29" s="20"/>
      <c r="H29" s="20"/>
      <c r="I29" s="20"/>
      <c r="J29" s="20"/>
    </row>
    <row r="30" spans="1:10" x14ac:dyDescent="0.25">
      <c r="A30" s="24"/>
      <c r="B30" s="24"/>
      <c r="C30" s="24"/>
      <c r="D30" s="24"/>
      <c r="E30" s="24"/>
      <c r="F30" s="24"/>
      <c r="G30" s="24"/>
      <c r="H30" s="24"/>
      <c r="I30" s="24"/>
      <c r="J30" s="24"/>
    </row>
    <row r="31" spans="1:10" x14ac:dyDescent="0.25">
      <c r="A31" s="20"/>
      <c r="B31" s="20"/>
      <c r="C31" s="20"/>
      <c r="D31" s="20"/>
      <c r="E31" s="20"/>
      <c r="F31" s="20"/>
      <c r="G31" s="20"/>
      <c r="H31" s="20"/>
      <c r="I31" s="20"/>
      <c r="J31" s="20"/>
    </row>
    <row r="32" spans="1:10" x14ac:dyDescent="0.25">
      <c r="A32" s="24"/>
      <c r="B32" s="24"/>
      <c r="C32" s="24"/>
      <c r="D32" s="24"/>
      <c r="E32" s="24"/>
      <c r="F32" s="24"/>
      <c r="G32" s="24"/>
      <c r="H32" s="24"/>
      <c r="I32" s="24"/>
      <c r="J32" s="24"/>
    </row>
    <row r="33" spans="1:10" x14ac:dyDescent="0.25">
      <c r="A33" s="20"/>
      <c r="B33" s="20"/>
      <c r="C33" s="20"/>
      <c r="D33" s="20"/>
      <c r="E33" s="20"/>
      <c r="F33" s="20"/>
      <c r="G33" s="20"/>
      <c r="H33" s="20"/>
      <c r="I33" s="20"/>
      <c r="J33" s="20"/>
    </row>
    <row r="34" spans="1:10" x14ac:dyDescent="0.25">
      <c r="A34" s="24"/>
      <c r="B34" s="24"/>
      <c r="C34" s="24"/>
      <c r="D34" s="24"/>
      <c r="E34" s="24"/>
      <c r="F34" s="24"/>
      <c r="G34" s="24"/>
      <c r="H34" s="24"/>
      <c r="I34" s="24"/>
      <c r="J34" s="24"/>
    </row>
    <row r="35" spans="1:10" x14ac:dyDescent="0.25">
      <c r="A35" s="20"/>
      <c r="B35" s="20"/>
      <c r="C35" s="20"/>
      <c r="D35" s="20"/>
      <c r="E35" s="20"/>
      <c r="F35" s="20"/>
      <c r="G35" s="20"/>
      <c r="H35" s="20"/>
      <c r="I35" s="20"/>
      <c r="J35" s="20"/>
    </row>
    <row r="36" spans="1:10" x14ac:dyDescent="0.25">
      <c r="A36" s="24"/>
      <c r="B36" s="24"/>
      <c r="C36" s="24"/>
      <c r="D36" s="24"/>
      <c r="E36" s="24"/>
      <c r="F36" s="24"/>
      <c r="G36" s="24"/>
      <c r="H36" s="24"/>
      <c r="I36" s="24"/>
      <c r="J36" s="24"/>
    </row>
    <row r="37" spans="1:10" x14ac:dyDescent="0.25">
      <c r="A37" s="20"/>
      <c r="B37" s="20"/>
      <c r="C37" s="20"/>
      <c r="D37" s="20"/>
      <c r="E37" s="20"/>
      <c r="F37" s="20"/>
      <c r="G37" s="20"/>
      <c r="H37" s="20"/>
      <c r="I37" s="20"/>
      <c r="J37" s="20"/>
    </row>
    <row r="38" spans="1:10" x14ac:dyDescent="0.25">
      <c r="A38" s="24"/>
      <c r="B38" s="24"/>
      <c r="C38" s="24"/>
      <c r="D38" s="24"/>
      <c r="E38" s="24"/>
      <c r="F38" s="24"/>
      <c r="G38" s="24"/>
      <c r="H38" s="24"/>
      <c r="I38" s="24"/>
      <c r="J38" s="24"/>
    </row>
    <row r="39" spans="1:10" x14ac:dyDescent="0.25">
      <c r="A39" s="20"/>
      <c r="B39" s="20"/>
      <c r="C39" s="20"/>
      <c r="D39" s="20"/>
      <c r="E39" s="20"/>
      <c r="F39" s="20"/>
      <c r="G39" s="20"/>
      <c r="H39" s="20"/>
      <c r="I39" s="20"/>
      <c r="J39" s="20"/>
    </row>
    <row r="40" spans="1:10" x14ac:dyDescent="0.25">
      <c r="A40" s="24"/>
      <c r="B40" s="24"/>
      <c r="C40" s="24"/>
      <c r="D40" s="24"/>
      <c r="E40" s="24"/>
      <c r="F40" s="24"/>
      <c r="G40" s="24"/>
      <c r="H40" s="24"/>
      <c r="I40" s="24"/>
      <c r="J40" s="24"/>
    </row>
    <row r="41" spans="1:10" x14ac:dyDescent="0.25">
      <c r="A41" s="20"/>
      <c r="B41" s="20"/>
      <c r="C41" s="20"/>
      <c r="D41" s="20"/>
      <c r="E41" s="20"/>
      <c r="F41" s="20"/>
      <c r="G41" s="20"/>
      <c r="H41" s="20"/>
      <c r="I41" s="20"/>
      <c r="J41" s="20"/>
    </row>
    <row r="42" spans="1:10" x14ac:dyDescent="0.25">
      <c r="A42" s="24"/>
      <c r="B42" s="24"/>
      <c r="C42" s="24"/>
      <c r="D42" s="24"/>
      <c r="E42" s="24"/>
      <c r="F42" s="24"/>
      <c r="G42" s="24"/>
      <c r="H42" s="24"/>
      <c r="I42" s="24"/>
      <c r="J42" s="24"/>
    </row>
    <row r="43" spans="1:10" x14ac:dyDescent="0.25">
      <c r="A43" s="20"/>
      <c r="B43" s="20"/>
      <c r="C43" s="20"/>
      <c r="D43" s="20"/>
      <c r="E43" s="20"/>
      <c r="F43" s="20"/>
      <c r="G43" s="20"/>
      <c r="H43" s="20"/>
      <c r="I43" s="20"/>
      <c r="J43" s="20"/>
    </row>
    <row r="44" spans="1:10" x14ac:dyDescent="0.25">
      <c r="A44" s="24"/>
      <c r="B44" s="24"/>
      <c r="C44" s="24"/>
      <c r="D44" s="24"/>
      <c r="E44" s="24"/>
      <c r="F44" s="24"/>
      <c r="G44" s="24"/>
      <c r="H44" s="24"/>
      <c r="I44" s="24"/>
      <c r="J44" s="24"/>
    </row>
    <row r="45" spans="1:10" x14ac:dyDescent="0.25">
      <c r="A45" s="20"/>
      <c r="B45" s="20"/>
      <c r="C45" s="20"/>
      <c r="D45" s="20"/>
      <c r="E45" s="20"/>
      <c r="F45" s="20"/>
      <c r="G45" s="20"/>
      <c r="H45" s="20"/>
      <c r="I45" s="20"/>
      <c r="J45" s="20"/>
    </row>
    <row r="46" spans="1:10" x14ac:dyDescent="0.25">
      <c r="A46" s="24"/>
      <c r="B46" s="24"/>
      <c r="C46" s="24"/>
      <c r="D46" s="24"/>
      <c r="E46" s="24"/>
      <c r="F46" s="24"/>
      <c r="G46" s="24"/>
      <c r="H46" s="24"/>
      <c r="I46" s="24"/>
      <c r="J46" s="24"/>
    </row>
    <row r="47" spans="1:10" x14ac:dyDescent="0.25">
      <c r="A47" s="20"/>
      <c r="B47" s="20"/>
      <c r="C47" s="20"/>
      <c r="D47" s="20"/>
      <c r="E47" s="20"/>
      <c r="F47" s="20"/>
      <c r="G47" s="20"/>
      <c r="H47" s="20"/>
      <c r="I47" s="20"/>
      <c r="J47" s="20"/>
    </row>
    <row r="48" spans="1:10" x14ac:dyDescent="0.25">
      <c r="A48" s="24"/>
      <c r="B48" s="24"/>
      <c r="C48" s="24"/>
      <c r="D48" s="24"/>
      <c r="E48" s="24"/>
      <c r="F48" s="24"/>
      <c r="G48" s="24"/>
      <c r="H48" s="24"/>
      <c r="I48" s="24"/>
      <c r="J48" s="24"/>
    </row>
    <row r="49" spans="1:10" x14ac:dyDescent="0.25">
      <c r="A49" s="20"/>
      <c r="B49" s="20"/>
      <c r="C49" s="20"/>
      <c r="D49" s="20"/>
      <c r="E49" s="20"/>
      <c r="F49" s="20"/>
      <c r="G49" s="20"/>
      <c r="H49" s="20"/>
      <c r="I49" s="20"/>
      <c r="J49" s="20"/>
    </row>
    <row r="50" spans="1:10" x14ac:dyDescent="0.25">
      <c r="A50" s="24"/>
      <c r="B50" s="24"/>
      <c r="C50" s="24"/>
      <c r="D50" s="24"/>
      <c r="E50" s="24"/>
      <c r="F50" s="24"/>
      <c r="G50" s="24"/>
      <c r="H50" s="24"/>
      <c r="I50" s="24"/>
      <c r="J50" s="24"/>
    </row>
    <row r="51" spans="1:10" x14ac:dyDescent="0.25">
      <c r="A51" s="20"/>
      <c r="B51" s="20"/>
      <c r="C51" s="20"/>
      <c r="D51" s="20"/>
      <c r="E51" s="20"/>
      <c r="F51" s="20"/>
      <c r="G51" s="20"/>
      <c r="H51" s="20"/>
      <c r="I51" s="20"/>
      <c r="J51" s="20"/>
    </row>
    <row r="52" spans="1:10" x14ac:dyDescent="0.25">
      <c r="A52" s="24"/>
      <c r="B52" s="24"/>
      <c r="C52" s="24"/>
      <c r="D52" s="24"/>
      <c r="E52" s="24"/>
      <c r="F52" s="24"/>
      <c r="G52" s="24"/>
      <c r="H52" s="24"/>
      <c r="I52" s="24"/>
      <c r="J52" s="24"/>
    </row>
    <row r="53" spans="1:10" x14ac:dyDescent="0.25">
      <c r="A53" s="20"/>
      <c r="B53" s="20"/>
      <c r="C53" s="20"/>
      <c r="D53" s="20"/>
      <c r="E53" s="20"/>
      <c r="F53" s="20"/>
      <c r="G53" s="20"/>
      <c r="H53" s="20"/>
      <c r="I53" s="20"/>
      <c r="J53" s="20"/>
    </row>
    <row r="54" spans="1:10" x14ac:dyDescent="0.25">
      <c r="A54" s="24"/>
      <c r="B54" s="24"/>
      <c r="C54" s="24"/>
      <c r="D54" s="24"/>
      <c r="E54" s="24"/>
      <c r="F54" s="24"/>
      <c r="G54" s="24"/>
      <c r="H54" s="24"/>
      <c r="I54" s="24"/>
      <c r="J54" s="24"/>
    </row>
    <row r="55" spans="1:10" x14ac:dyDescent="0.25">
      <c r="A55" s="20"/>
      <c r="B55" s="20"/>
      <c r="C55" s="20"/>
      <c r="D55" s="20"/>
      <c r="E55" s="20"/>
      <c r="F55" s="20"/>
      <c r="G55" s="20"/>
      <c r="H55" s="20"/>
      <c r="I55" s="20"/>
      <c r="J55" s="20"/>
    </row>
    <row r="56" spans="1:10" x14ac:dyDescent="0.25">
      <c r="A56" s="24"/>
      <c r="B56" s="24"/>
      <c r="C56" s="24"/>
      <c r="D56" s="24"/>
      <c r="E56" s="24"/>
      <c r="F56" s="24"/>
      <c r="G56" s="24"/>
      <c r="H56" s="24"/>
      <c r="I56" s="24"/>
      <c r="J56" s="24"/>
    </row>
    <row r="57" spans="1:10" x14ac:dyDescent="0.25">
      <c r="A57" s="20"/>
      <c r="B57" s="20"/>
      <c r="C57" s="20"/>
      <c r="D57" s="20"/>
      <c r="E57" s="20"/>
      <c r="F57" s="20"/>
      <c r="G57" s="20"/>
      <c r="H57" s="20"/>
      <c r="I57" s="20"/>
      <c r="J57" s="20"/>
    </row>
    <row r="58" spans="1:10" x14ac:dyDescent="0.25">
      <c r="A58" s="24"/>
      <c r="B58" s="24"/>
      <c r="C58" s="24"/>
      <c r="D58" s="24"/>
      <c r="E58" s="24"/>
      <c r="F58" s="24"/>
      <c r="G58" s="24"/>
      <c r="H58" s="24"/>
      <c r="I58" s="24"/>
      <c r="J58" s="24"/>
    </row>
    <row r="59" spans="1:10" x14ac:dyDescent="0.25">
      <c r="A59" s="20"/>
      <c r="B59" s="20"/>
      <c r="C59" s="20"/>
      <c r="D59" s="20"/>
      <c r="E59" s="20"/>
      <c r="F59" s="20"/>
      <c r="G59" s="20"/>
      <c r="H59" s="20"/>
      <c r="I59" s="20"/>
      <c r="J59" s="20"/>
    </row>
    <row r="60" spans="1:10" x14ac:dyDescent="0.25">
      <c r="A60" s="24"/>
      <c r="B60" s="24"/>
      <c r="C60" s="24"/>
      <c r="D60" s="24"/>
      <c r="E60" s="24"/>
      <c r="F60" s="24"/>
      <c r="G60" s="24"/>
      <c r="H60" s="24"/>
      <c r="I60" s="24"/>
      <c r="J60" s="24"/>
    </row>
    <row r="61" spans="1:10" x14ac:dyDescent="0.25">
      <c r="A61" s="20"/>
      <c r="B61" s="20"/>
      <c r="C61" s="20"/>
      <c r="D61" s="20"/>
      <c r="E61" s="20"/>
      <c r="F61" s="20"/>
      <c r="G61" s="20"/>
      <c r="H61" s="20"/>
      <c r="I61" s="20"/>
      <c r="J61" s="20"/>
    </row>
    <row r="62" spans="1:10" x14ac:dyDescent="0.25">
      <c r="A62" s="24"/>
      <c r="B62" s="24"/>
      <c r="C62" s="24"/>
      <c r="D62" s="24"/>
      <c r="E62" s="24"/>
      <c r="F62" s="24"/>
      <c r="G62" s="24"/>
      <c r="H62" s="24"/>
      <c r="I62" s="24"/>
      <c r="J62" s="24"/>
    </row>
    <row r="63" spans="1:10" x14ac:dyDescent="0.25">
      <c r="A63" s="20"/>
      <c r="B63" s="20"/>
      <c r="C63" s="20"/>
      <c r="D63" s="20"/>
      <c r="E63" s="20"/>
      <c r="F63" s="20"/>
      <c r="G63" s="20"/>
      <c r="H63" s="20"/>
      <c r="I63" s="20"/>
      <c r="J63" s="20"/>
    </row>
    <row r="64" spans="1:10" x14ac:dyDescent="0.25">
      <c r="A64" s="24"/>
      <c r="B64" s="24"/>
      <c r="C64" s="24"/>
      <c r="D64" s="24"/>
      <c r="E64" s="24"/>
      <c r="F64" s="24"/>
      <c r="G64" s="24"/>
      <c r="H64" s="24"/>
      <c r="I64" s="24"/>
      <c r="J64" s="24"/>
    </row>
    <row r="65" spans="1:10" x14ac:dyDescent="0.25">
      <c r="A65" s="20"/>
      <c r="B65" s="20"/>
      <c r="C65" s="20"/>
      <c r="D65" s="20"/>
      <c r="E65" s="20"/>
      <c r="F65" s="20"/>
      <c r="G65" s="20"/>
      <c r="H65" s="20"/>
      <c r="I65" s="20"/>
      <c r="J65" s="20"/>
    </row>
    <row r="66" spans="1:10" x14ac:dyDescent="0.25">
      <c r="A66" s="24"/>
      <c r="B66" s="24"/>
      <c r="C66" s="24"/>
      <c r="D66" s="24"/>
      <c r="E66" s="24"/>
      <c r="F66" s="24"/>
      <c r="G66" s="24"/>
      <c r="H66" s="24"/>
      <c r="I66" s="24"/>
      <c r="J66" s="24"/>
    </row>
    <row r="67" spans="1:10" x14ac:dyDescent="0.25">
      <c r="A67" s="20"/>
      <c r="B67" s="20"/>
      <c r="C67" s="20"/>
      <c r="D67" s="20"/>
      <c r="E67" s="20"/>
      <c r="F67" s="20"/>
      <c r="G67" s="20"/>
      <c r="H67" s="20"/>
      <c r="I67" s="20"/>
      <c r="J67" s="20"/>
    </row>
    <row r="68" spans="1:10" x14ac:dyDescent="0.25">
      <c r="A68" s="24"/>
      <c r="B68" s="24"/>
      <c r="C68" s="24"/>
      <c r="D68" s="24"/>
      <c r="E68" s="24"/>
      <c r="F68" s="24"/>
      <c r="G68" s="24"/>
      <c r="H68" s="24"/>
      <c r="I68" s="24"/>
      <c r="J68" s="24"/>
    </row>
    <row r="69" spans="1:10" x14ac:dyDescent="0.25">
      <c r="A69" s="20"/>
      <c r="B69" s="20"/>
      <c r="C69" s="20"/>
      <c r="D69" s="20"/>
      <c r="E69" s="20"/>
      <c r="F69" s="20"/>
      <c r="G69" s="20"/>
      <c r="H69" s="20"/>
      <c r="I69" s="20"/>
      <c r="J69" s="20"/>
    </row>
    <row r="70" spans="1:10" x14ac:dyDescent="0.25">
      <c r="A70" s="24"/>
      <c r="B70" s="24"/>
      <c r="C70" s="24"/>
      <c r="D70" s="24"/>
      <c r="E70" s="24"/>
      <c r="F70" s="24"/>
      <c r="G70" s="24"/>
      <c r="H70" s="24"/>
      <c r="I70" s="24"/>
      <c r="J70" s="24"/>
    </row>
    <row r="71" spans="1:10" x14ac:dyDescent="0.25">
      <c r="A71" s="20"/>
      <c r="B71" s="20"/>
      <c r="C71" s="20"/>
      <c r="D71" s="20"/>
      <c r="E71" s="20"/>
      <c r="F71" s="20"/>
      <c r="G71" s="20"/>
      <c r="H71" s="20"/>
      <c r="I71" s="20"/>
      <c r="J71" s="20"/>
    </row>
    <row r="72" spans="1:10" x14ac:dyDescent="0.25">
      <c r="A72" s="24"/>
      <c r="B72" s="24"/>
      <c r="C72" s="24"/>
      <c r="D72" s="24"/>
      <c r="E72" s="24"/>
      <c r="F72" s="24"/>
      <c r="G72" s="24"/>
      <c r="H72" s="24"/>
      <c r="I72" s="24"/>
      <c r="J72" s="24"/>
    </row>
    <row r="73" spans="1:10" x14ac:dyDescent="0.25">
      <c r="A73" s="20"/>
      <c r="B73" s="20"/>
      <c r="C73" s="20"/>
      <c r="D73" s="20"/>
      <c r="E73" s="20"/>
      <c r="F73" s="20"/>
      <c r="G73" s="20"/>
      <c r="H73" s="20"/>
      <c r="I73" s="20"/>
      <c r="J73" s="20"/>
    </row>
    <row r="74" spans="1:10" x14ac:dyDescent="0.25">
      <c r="A74" s="24"/>
      <c r="B74" s="24"/>
      <c r="C74" s="24"/>
      <c r="D74" s="24"/>
      <c r="E74" s="24"/>
      <c r="F74" s="24"/>
      <c r="G74" s="24"/>
      <c r="H74" s="24"/>
      <c r="I74" s="24"/>
      <c r="J74" s="24"/>
    </row>
    <row r="75" spans="1:10" x14ac:dyDescent="0.25">
      <c r="A75" s="20"/>
      <c r="B75" s="20"/>
      <c r="C75" s="20"/>
      <c r="D75" s="20"/>
      <c r="E75" s="20"/>
      <c r="F75" s="20"/>
      <c r="G75" s="20"/>
      <c r="H75" s="20"/>
      <c r="I75" s="20"/>
      <c r="J75" s="20"/>
    </row>
    <row r="76" spans="1:10" x14ac:dyDescent="0.25">
      <c r="A76" s="24"/>
      <c r="B76" s="24"/>
      <c r="C76" s="24"/>
      <c r="D76" s="24"/>
      <c r="E76" s="24"/>
      <c r="F76" s="24"/>
      <c r="G76" s="24"/>
      <c r="H76" s="24"/>
      <c r="I76" s="24"/>
      <c r="J76" s="24"/>
    </row>
    <row r="77" spans="1:10" x14ac:dyDescent="0.25">
      <c r="A77" s="20"/>
      <c r="B77" s="20"/>
      <c r="C77" s="20"/>
      <c r="D77" s="20"/>
      <c r="E77" s="20"/>
      <c r="F77" s="20"/>
      <c r="G77" s="20"/>
      <c r="H77" s="20"/>
      <c r="I77" s="20"/>
      <c r="J77" s="20"/>
    </row>
    <row r="78" spans="1:10" x14ac:dyDescent="0.25">
      <c r="A78" s="24"/>
      <c r="B78" s="24"/>
      <c r="C78" s="24"/>
      <c r="D78" s="24"/>
      <c r="E78" s="24"/>
      <c r="F78" s="24"/>
      <c r="G78" s="24"/>
      <c r="H78" s="24"/>
      <c r="I78" s="24"/>
      <c r="J78" s="24"/>
    </row>
    <row r="79" spans="1:10" x14ac:dyDescent="0.25">
      <c r="A79" s="20"/>
      <c r="B79" s="20"/>
      <c r="C79" s="20"/>
      <c r="D79" s="20"/>
      <c r="E79" s="20"/>
      <c r="F79" s="20"/>
      <c r="G79" s="20"/>
      <c r="H79" s="20"/>
      <c r="I79" s="20"/>
      <c r="J79" s="20"/>
    </row>
    <row r="80" spans="1:10" x14ac:dyDescent="0.25">
      <c r="A80" s="24"/>
      <c r="B80" s="24"/>
      <c r="C80" s="24"/>
      <c r="D80" s="24"/>
      <c r="E80" s="24"/>
      <c r="F80" s="24"/>
      <c r="G80" s="24"/>
      <c r="H80" s="24"/>
      <c r="I80" s="24"/>
      <c r="J80" s="24"/>
    </row>
    <row r="81" spans="1:10" x14ac:dyDescent="0.25">
      <c r="A81" s="20"/>
      <c r="B81" s="20"/>
      <c r="C81" s="20"/>
      <c r="D81" s="20"/>
      <c r="E81" s="20"/>
      <c r="F81" s="20"/>
      <c r="G81" s="20"/>
      <c r="H81" s="20"/>
      <c r="I81" s="20"/>
      <c r="J81" s="20"/>
    </row>
    <row r="82" spans="1:10" x14ac:dyDescent="0.25">
      <c r="A82" s="24"/>
      <c r="B82" s="24"/>
      <c r="C82" s="24"/>
      <c r="D82" s="24"/>
      <c r="E82" s="24"/>
      <c r="F82" s="24"/>
      <c r="G82" s="24"/>
      <c r="H82" s="24"/>
      <c r="I82" s="24"/>
      <c r="J82" s="24"/>
    </row>
    <row r="83" spans="1:10" x14ac:dyDescent="0.25">
      <c r="A83" s="20"/>
      <c r="B83" s="20"/>
      <c r="C83" s="20"/>
      <c r="D83" s="20"/>
      <c r="E83" s="20"/>
      <c r="F83" s="20"/>
      <c r="G83" s="20"/>
      <c r="H83" s="20"/>
      <c r="I83" s="20"/>
      <c r="J83" s="20"/>
    </row>
    <row r="84" spans="1:10" x14ac:dyDescent="0.25">
      <c r="A84" s="24"/>
      <c r="B84" s="24"/>
      <c r="C84" s="24"/>
      <c r="D84" s="24"/>
      <c r="E84" s="24"/>
      <c r="F84" s="24"/>
      <c r="G84" s="24"/>
      <c r="H84" s="24"/>
      <c r="I84" s="24"/>
      <c r="J84" s="24"/>
    </row>
    <row r="85" spans="1:10" x14ac:dyDescent="0.25">
      <c r="A85" s="20"/>
      <c r="B85" s="20"/>
      <c r="C85" s="20"/>
      <c r="D85" s="20"/>
      <c r="E85" s="20"/>
      <c r="F85" s="20"/>
      <c r="G85" s="20"/>
      <c r="H85" s="20"/>
      <c r="I85" s="20"/>
      <c r="J85" s="20"/>
    </row>
    <row r="86" spans="1:10" x14ac:dyDescent="0.25">
      <c r="A86" s="24"/>
      <c r="B86" s="24"/>
      <c r="C86" s="24"/>
      <c r="D86" s="24"/>
      <c r="E86" s="24"/>
      <c r="F86" s="24"/>
      <c r="G86" s="24"/>
      <c r="H86" s="24"/>
      <c r="I86" s="24"/>
      <c r="J86" s="24"/>
    </row>
    <row r="87" spans="1:10" x14ac:dyDescent="0.25">
      <c r="A87" s="20"/>
      <c r="B87" s="20"/>
      <c r="C87" s="20"/>
      <c r="D87" s="20"/>
      <c r="E87" s="20"/>
      <c r="F87" s="20"/>
      <c r="G87" s="20"/>
      <c r="H87" s="20"/>
      <c r="I87" s="20"/>
      <c r="J87" s="20"/>
    </row>
    <row r="88" spans="1:10" x14ac:dyDescent="0.25">
      <c r="A88" s="24"/>
      <c r="B88" s="24"/>
      <c r="C88" s="24"/>
      <c r="D88" s="24"/>
      <c r="E88" s="24"/>
      <c r="F88" s="24"/>
      <c r="G88" s="24"/>
      <c r="H88" s="24"/>
      <c r="I88" s="24"/>
      <c r="J88" s="24"/>
    </row>
    <row r="89" spans="1:10" x14ac:dyDescent="0.25">
      <c r="A89" s="20"/>
      <c r="B89" s="20"/>
      <c r="C89" s="20"/>
      <c r="D89" s="20"/>
      <c r="E89" s="20"/>
      <c r="F89" s="20"/>
      <c r="G89" s="20"/>
      <c r="H89" s="20"/>
      <c r="I89" s="20"/>
      <c r="J89" s="20"/>
    </row>
    <row r="90" spans="1:10" x14ac:dyDescent="0.25">
      <c r="A90" s="24"/>
      <c r="B90" s="24"/>
      <c r="C90" s="24"/>
      <c r="D90" s="24"/>
      <c r="E90" s="24"/>
      <c r="F90" s="24"/>
      <c r="G90" s="24"/>
      <c r="H90" s="24"/>
      <c r="I90" s="24"/>
      <c r="J90" s="24"/>
    </row>
    <row r="91" spans="1:10" x14ac:dyDescent="0.25">
      <c r="A91" s="20"/>
      <c r="B91" s="20"/>
      <c r="C91" s="20"/>
      <c r="D91" s="20"/>
      <c r="E91" s="20"/>
      <c r="F91" s="20"/>
      <c r="G91" s="20"/>
      <c r="H91" s="20"/>
      <c r="I91" s="20"/>
      <c r="J91" s="20"/>
    </row>
    <row r="92" spans="1:10" x14ac:dyDescent="0.25">
      <c r="A92" s="24"/>
      <c r="B92" s="24"/>
      <c r="C92" s="24"/>
      <c r="D92" s="24"/>
      <c r="E92" s="24"/>
      <c r="F92" s="24"/>
      <c r="G92" s="24"/>
      <c r="H92" s="24"/>
      <c r="I92" s="24"/>
      <c r="J92" s="24"/>
    </row>
    <row r="93" spans="1:10" x14ac:dyDescent="0.25">
      <c r="A93" s="20"/>
      <c r="B93" s="20"/>
      <c r="C93" s="20"/>
      <c r="D93" s="20"/>
      <c r="E93" s="20"/>
      <c r="F93" s="20"/>
      <c r="G93" s="20"/>
      <c r="H93" s="20"/>
      <c r="I93" s="20"/>
      <c r="J93" s="20"/>
    </row>
    <row r="94" spans="1:10" x14ac:dyDescent="0.25">
      <c r="A94" s="24"/>
      <c r="B94" s="24"/>
      <c r="C94" s="24"/>
      <c r="D94" s="24"/>
      <c r="E94" s="24"/>
      <c r="F94" s="24"/>
      <c r="G94" s="24"/>
      <c r="H94" s="24"/>
      <c r="I94" s="24"/>
      <c r="J94" s="24"/>
    </row>
    <row r="95" spans="1:10" x14ac:dyDescent="0.25">
      <c r="A95" s="20"/>
      <c r="B95" s="20"/>
      <c r="C95" s="20"/>
      <c r="D95" s="20"/>
      <c r="E95" s="20"/>
      <c r="F95" s="20"/>
      <c r="G95" s="20"/>
      <c r="H95" s="20"/>
      <c r="I95" s="20"/>
      <c r="J95" s="20"/>
    </row>
    <row r="96" spans="1:10" x14ac:dyDescent="0.25">
      <c r="A96" s="24"/>
      <c r="B96" s="24"/>
      <c r="C96" s="24"/>
      <c r="D96" s="24"/>
      <c r="E96" s="24"/>
      <c r="F96" s="24"/>
      <c r="G96" s="24"/>
      <c r="H96" s="24"/>
      <c r="I96" s="24"/>
      <c r="J96" s="24"/>
    </row>
    <row r="97" spans="1:10" x14ac:dyDescent="0.25">
      <c r="A97" s="20"/>
      <c r="B97" s="20"/>
      <c r="C97" s="20"/>
      <c r="D97" s="20"/>
      <c r="E97" s="20"/>
      <c r="F97" s="20"/>
      <c r="G97" s="20"/>
      <c r="H97" s="20"/>
      <c r="I97" s="20"/>
      <c r="J97" s="20"/>
    </row>
    <row r="98" spans="1:10" x14ac:dyDescent="0.25">
      <c r="A98" s="24"/>
      <c r="B98" s="24"/>
      <c r="C98" s="24"/>
      <c r="D98" s="24"/>
      <c r="E98" s="24"/>
      <c r="F98" s="24"/>
      <c r="G98" s="24"/>
      <c r="H98" s="24"/>
      <c r="I98" s="24"/>
      <c r="J98" s="24"/>
    </row>
    <row r="99" spans="1:10" x14ac:dyDescent="0.25">
      <c r="A99" s="20"/>
      <c r="B99" s="20"/>
      <c r="C99" s="20"/>
      <c r="D99" s="20"/>
      <c r="E99" s="20"/>
      <c r="F99" s="20"/>
      <c r="G99" s="20"/>
      <c r="H99" s="20"/>
      <c r="I99" s="20"/>
      <c r="J99" s="20"/>
    </row>
    <row r="100" spans="1:10" x14ac:dyDescent="0.25">
      <c r="A100" s="24"/>
      <c r="B100" s="24"/>
      <c r="C100" s="24"/>
      <c r="D100" s="24"/>
      <c r="E100" s="24"/>
      <c r="F100" s="24"/>
      <c r="G100" s="24"/>
      <c r="H100" s="24"/>
      <c r="I100" s="24"/>
      <c r="J100" s="24"/>
    </row>
    <row r="101" spans="1:10" x14ac:dyDescent="0.25">
      <c r="A101" s="20"/>
      <c r="B101" s="20"/>
      <c r="C101" s="20"/>
      <c r="D101" s="20"/>
      <c r="E101" s="20"/>
      <c r="F101" s="20"/>
      <c r="G101" s="20"/>
      <c r="H101" s="20"/>
      <c r="I101" s="20"/>
      <c r="J101" s="20"/>
    </row>
    <row r="102" spans="1:10" x14ac:dyDescent="0.25">
      <c r="A102" s="24"/>
      <c r="B102" s="24"/>
      <c r="C102" s="24"/>
      <c r="D102" s="24"/>
      <c r="E102" s="24"/>
      <c r="F102" s="24"/>
      <c r="G102" s="24"/>
      <c r="H102" s="24"/>
      <c r="I102" s="24"/>
      <c r="J102" s="24"/>
    </row>
    <row r="103" spans="1:10" x14ac:dyDescent="0.25">
      <c r="A103" s="20"/>
      <c r="B103" s="20"/>
      <c r="C103" s="20"/>
      <c r="D103" s="20"/>
      <c r="E103" s="20"/>
      <c r="F103" s="20"/>
      <c r="G103" s="20"/>
      <c r="H103" s="20"/>
      <c r="I103" s="20"/>
      <c r="J103" s="20"/>
    </row>
    <row r="104" spans="1:10" x14ac:dyDescent="0.25">
      <c r="A104" s="24"/>
      <c r="B104" s="24"/>
      <c r="C104" s="24"/>
      <c r="D104" s="24"/>
      <c r="E104" s="24"/>
      <c r="F104" s="24"/>
      <c r="G104" s="24"/>
      <c r="H104" s="24"/>
      <c r="I104" s="24"/>
      <c r="J104" s="24"/>
    </row>
    <row r="105" spans="1:10" x14ac:dyDescent="0.25">
      <c r="A105" s="20"/>
      <c r="B105" s="20"/>
      <c r="C105" s="20"/>
      <c r="D105" s="20"/>
      <c r="E105" s="20"/>
      <c r="F105" s="20"/>
      <c r="G105" s="20"/>
      <c r="H105" s="20"/>
      <c r="I105" s="20"/>
      <c r="J105" s="20"/>
    </row>
    <row r="106" spans="1:10" x14ac:dyDescent="0.25">
      <c r="A106" s="24"/>
      <c r="B106" s="24"/>
      <c r="C106" s="24"/>
      <c r="D106" s="24"/>
      <c r="E106" s="24"/>
      <c r="F106" s="24"/>
      <c r="G106" s="24"/>
      <c r="H106" s="24"/>
      <c r="I106" s="24"/>
      <c r="J106" s="24"/>
    </row>
    <row r="107" spans="1:10" x14ac:dyDescent="0.25">
      <c r="A107" s="20"/>
      <c r="B107" s="20"/>
      <c r="C107" s="20"/>
      <c r="D107" s="20"/>
      <c r="E107" s="20"/>
      <c r="F107" s="20"/>
      <c r="G107" s="20"/>
      <c r="H107" s="20"/>
      <c r="I107" s="20"/>
      <c r="J107" s="20"/>
    </row>
    <row r="108" spans="1:10" x14ac:dyDescent="0.25">
      <c r="A108" s="24"/>
      <c r="B108" s="24"/>
      <c r="C108" s="24"/>
      <c r="D108" s="24"/>
      <c r="E108" s="24"/>
      <c r="F108" s="24"/>
      <c r="G108" s="24"/>
      <c r="H108" s="24"/>
      <c r="I108" s="24"/>
      <c r="J108" s="24"/>
    </row>
    <row r="109" spans="1:10" x14ac:dyDescent="0.25">
      <c r="A109" s="20"/>
      <c r="B109" s="20"/>
      <c r="C109" s="20"/>
      <c r="D109" s="20"/>
      <c r="E109" s="20"/>
      <c r="F109" s="20"/>
      <c r="G109" s="20"/>
      <c r="H109" s="20"/>
      <c r="I109" s="20"/>
      <c r="J109" s="20"/>
    </row>
    <row r="110" spans="1:10" x14ac:dyDescent="0.25">
      <c r="A110" s="24"/>
      <c r="B110" s="24"/>
      <c r="C110" s="24"/>
      <c r="D110" s="24"/>
      <c r="E110" s="24"/>
      <c r="F110" s="24"/>
      <c r="G110" s="24"/>
      <c r="H110" s="24"/>
      <c r="I110" s="24"/>
      <c r="J110" s="24"/>
    </row>
    <row r="111" spans="1:10" x14ac:dyDescent="0.25">
      <c r="A111" s="20"/>
      <c r="B111" s="20"/>
      <c r="C111" s="20"/>
      <c r="D111" s="20"/>
      <c r="E111" s="20"/>
      <c r="F111" s="20"/>
      <c r="G111" s="20"/>
      <c r="H111" s="20"/>
      <c r="I111" s="20"/>
      <c r="J111" s="20"/>
    </row>
    <row r="112" spans="1:10" x14ac:dyDescent="0.25">
      <c r="A112" s="24"/>
      <c r="B112" s="24"/>
      <c r="C112" s="24"/>
      <c r="D112" s="24"/>
      <c r="E112" s="24"/>
      <c r="F112" s="24"/>
      <c r="G112" s="24"/>
      <c r="H112" s="24"/>
      <c r="I112" s="24"/>
      <c r="J112" s="24"/>
    </row>
    <row r="113" spans="1:10" x14ac:dyDescent="0.25">
      <c r="A113" s="20"/>
      <c r="B113" s="20"/>
      <c r="C113" s="20"/>
      <c r="D113" s="20"/>
      <c r="E113" s="20"/>
      <c r="F113" s="20"/>
      <c r="G113" s="20"/>
      <c r="H113" s="20"/>
      <c r="I113" s="20"/>
      <c r="J113" s="20"/>
    </row>
    <row r="114" spans="1:10" x14ac:dyDescent="0.25">
      <c r="A114" s="24"/>
      <c r="B114" s="24"/>
      <c r="C114" s="24"/>
      <c r="D114" s="24"/>
      <c r="E114" s="24"/>
      <c r="F114" s="24"/>
      <c r="G114" s="24"/>
      <c r="H114" s="24"/>
      <c r="I114" s="24"/>
      <c r="J114" s="24"/>
    </row>
    <row r="115" spans="1:10" x14ac:dyDescent="0.25">
      <c r="A115" s="20"/>
      <c r="B115" s="20"/>
      <c r="C115" s="20"/>
      <c r="D115" s="20"/>
      <c r="E115" s="20"/>
      <c r="F115" s="20"/>
      <c r="G115" s="20"/>
      <c r="H115" s="20"/>
      <c r="I115" s="20"/>
      <c r="J115" s="20"/>
    </row>
    <row r="116" spans="1:10" x14ac:dyDescent="0.25">
      <c r="A116" s="24"/>
      <c r="B116" s="24"/>
      <c r="C116" s="24"/>
      <c r="D116" s="24"/>
      <c r="E116" s="24"/>
      <c r="F116" s="24"/>
      <c r="G116" s="24"/>
      <c r="H116" s="24"/>
      <c r="I116" s="24"/>
      <c r="J116" s="24"/>
    </row>
    <row r="117" spans="1:10" x14ac:dyDescent="0.25">
      <c r="A117" s="20"/>
      <c r="B117" s="20"/>
      <c r="C117" s="20"/>
      <c r="D117" s="20"/>
      <c r="E117" s="20"/>
      <c r="F117" s="20"/>
      <c r="G117" s="20"/>
      <c r="H117" s="20"/>
      <c r="I117" s="20"/>
      <c r="J117" s="20"/>
    </row>
    <row r="118" spans="1:10" x14ac:dyDescent="0.25">
      <c r="A118" s="24"/>
      <c r="B118" s="24"/>
      <c r="C118" s="24"/>
      <c r="D118" s="24"/>
      <c r="E118" s="24"/>
      <c r="F118" s="24"/>
      <c r="G118" s="24"/>
      <c r="H118" s="24"/>
      <c r="I118" s="24"/>
      <c r="J118" s="24"/>
    </row>
    <row r="119" spans="1:10" x14ac:dyDescent="0.25">
      <c r="A119" s="20"/>
      <c r="B119" s="20"/>
      <c r="C119" s="20"/>
      <c r="D119" s="20"/>
      <c r="E119" s="20"/>
      <c r="F119" s="20"/>
      <c r="G119" s="20"/>
      <c r="H119" s="20"/>
      <c r="I119" s="20"/>
      <c r="J119" s="20"/>
    </row>
    <row r="120" spans="1:10" x14ac:dyDescent="0.25">
      <c r="A120" s="24"/>
      <c r="B120" s="24"/>
      <c r="C120" s="24"/>
      <c r="D120" s="24"/>
      <c r="E120" s="24"/>
      <c r="F120" s="24"/>
      <c r="G120" s="24"/>
      <c r="H120" s="24"/>
      <c r="I120" s="24"/>
      <c r="J120" s="24"/>
    </row>
    <row r="121" spans="1:10" x14ac:dyDescent="0.25">
      <c r="A121" s="20"/>
      <c r="B121" s="20"/>
      <c r="C121" s="20"/>
      <c r="D121" s="20"/>
      <c r="E121" s="20"/>
      <c r="F121" s="20"/>
      <c r="G121" s="20"/>
      <c r="H121" s="20"/>
      <c r="I121" s="20"/>
      <c r="J121" s="20"/>
    </row>
    <row r="122" spans="1:10" x14ac:dyDescent="0.25">
      <c r="A122" s="24"/>
      <c r="B122" s="24"/>
      <c r="C122" s="24"/>
      <c r="D122" s="24"/>
      <c r="E122" s="24"/>
      <c r="F122" s="24"/>
      <c r="G122" s="24"/>
      <c r="H122" s="24"/>
      <c r="I122" s="24"/>
      <c r="J122" s="24"/>
    </row>
    <row r="123" spans="1:10" x14ac:dyDescent="0.25">
      <c r="A123" s="20"/>
      <c r="B123" s="20"/>
      <c r="C123" s="20"/>
      <c r="D123" s="20"/>
      <c r="E123" s="20"/>
      <c r="F123" s="20"/>
      <c r="G123" s="20"/>
      <c r="H123" s="20"/>
      <c r="I123" s="20"/>
      <c r="J123" s="20"/>
    </row>
    <row r="124" spans="1:10" x14ac:dyDescent="0.25">
      <c r="A124" s="24"/>
      <c r="B124" s="24"/>
      <c r="C124" s="24"/>
      <c r="D124" s="24"/>
      <c r="E124" s="24"/>
      <c r="F124" s="24"/>
      <c r="G124" s="24"/>
      <c r="H124" s="24"/>
      <c r="I124" s="24"/>
      <c r="J124" s="24"/>
    </row>
    <row r="125" spans="1:10" x14ac:dyDescent="0.25">
      <c r="A125" s="20"/>
      <c r="B125" s="20"/>
      <c r="C125" s="20"/>
      <c r="D125" s="20"/>
      <c r="E125" s="20"/>
      <c r="F125" s="20"/>
      <c r="G125" s="20"/>
      <c r="H125" s="20"/>
      <c r="I125" s="20"/>
      <c r="J125" s="20"/>
    </row>
    <row r="126" spans="1:10" x14ac:dyDescent="0.25">
      <c r="A126" s="24"/>
      <c r="B126" s="24"/>
      <c r="C126" s="24"/>
      <c r="D126" s="24"/>
      <c r="E126" s="24"/>
      <c r="F126" s="24"/>
      <c r="G126" s="24"/>
      <c r="H126" s="24"/>
      <c r="I126" s="24"/>
      <c r="J126" s="24"/>
    </row>
    <row r="127" spans="1:10" x14ac:dyDescent="0.25">
      <c r="A127" s="20"/>
      <c r="B127" s="20"/>
      <c r="C127" s="20"/>
      <c r="D127" s="20"/>
      <c r="E127" s="20"/>
      <c r="F127" s="20"/>
      <c r="G127" s="20"/>
      <c r="H127" s="20"/>
      <c r="I127" s="20"/>
      <c r="J127" s="20"/>
    </row>
    <row r="128" spans="1:10" x14ac:dyDescent="0.25">
      <c r="A128" s="24"/>
      <c r="B128" s="24"/>
      <c r="C128" s="24"/>
      <c r="D128" s="24"/>
      <c r="E128" s="24"/>
      <c r="F128" s="24"/>
      <c r="G128" s="24"/>
      <c r="H128" s="24"/>
      <c r="I128" s="24"/>
      <c r="J128" s="24"/>
    </row>
    <row r="129" spans="1:10" x14ac:dyDescent="0.25">
      <c r="A129" s="20"/>
      <c r="B129" s="20"/>
      <c r="C129" s="20"/>
      <c r="D129" s="20"/>
      <c r="E129" s="20"/>
      <c r="F129" s="20"/>
      <c r="G129" s="20"/>
      <c r="H129" s="20"/>
      <c r="I129" s="20"/>
      <c r="J129" s="20"/>
    </row>
    <row r="130" spans="1:10" x14ac:dyDescent="0.25">
      <c r="A130" s="24"/>
      <c r="B130" s="24"/>
      <c r="C130" s="24"/>
      <c r="D130" s="24"/>
      <c r="E130" s="24"/>
      <c r="F130" s="24"/>
      <c r="G130" s="24"/>
      <c r="H130" s="24"/>
      <c r="I130" s="24"/>
      <c r="J130" s="24"/>
    </row>
    <row r="131" spans="1:10" x14ac:dyDescent="0.25">
      <c r="A131" s="20"/>
      <c r="B131" s="20"/>
      <c r="C131" s="20"/>
      <c r="D131" s="20"/>
      <c r="E131" s="20"/>
      <c r="F131" s="20"/>
      <c r="G131" s="20"/>
      <c r="H131" s="20"/>
      <c r="I131" s="20"/>
      <c r="J131" s="20"/>
    </row>
    <row r="132" spans="1:10" x14ac:dyDescent="0.25">
      <c r="A132" s="24"/>
      <c r="B132" s="24"/>
      <c r="C132" s="24"/>
      <c r="D132" s="24"/>
      <c r="E132" s="24"/>
      <c r="F132" s="24"/>
      <c r="G132" s="24"/>
      <c r="H132" s="24"/>
      <c r="I132" s="24"/>
      <c r="J132" s="24"/>
    </row>
    <row r="133" spans="1:10" x14ac:dyDescent="0.25">
      <c r="A133" s="20"/>
      <c r="B133" s="20"/>
      <c r="C133" s="20"/>
      <c r="D133" s="20"/>
      <c r="E133" s="20"/>
      <c r="F133" s="20"/>
      <c r="G133" s="20"/>
      <c r="H133" s="20"/>
      <c r="I133" s="20"/>
      <c r="J133" s="20"/>
    </row>
    <row r="134" spans="1:10" x14ac:dyDescent="0.25">
      <c r="A134" s="24"/>
      <c r="B134" s="24"/>
      <c r="C134" s="24"/>
      <c r="D134" s="24"/>
      <c r="E134" s="24"/>
      <c r="F134" s="24"/>
      <c r="G134" s="24"/>
      <c r="H134" s="24"/>
      <c r="I134" s="24"/>
      <c r="J134" s="24"/>
    </row>
    <row r="135" spans="1:10" x14ac:dyDescent="0.25">
      <c r="A135" s="20"/>
      <c r="B135" s="20"/>
      <c r="C135" s="20"/>
      <c r="D135" s="20"/>
      <c r="E135" s="20"/>
      <c r="F135" s="20"/>
      <c r="G135" s="20"/>
      <c r="H135" s="20"/>
      <c r="I135" s="20"/>
      <c r="J135" s="20"/>
    </row>
    <row r="136" spans="1:10" x14ac:dyDescent="0.25">
      <c r="A136" s="24"/>
      <c r="B136" s="24"/>
      <c r="C136" s="24"/>
      <c r="D136" s="24"/>
      <c r="E136" s="24"/>
      <c r="F136" s="24"/>
      <c r="G136" s="24"/>
      <c r="H136" s="24"/>
      <c r="I136" s="24"/>
      <c r="J136" s="24"/>
    </row>
    <row r="137" spans="1:10" x14ac:dyDescent="0.25">
      <c r="A137" s="20"/>
      <c r="B137" s="20"/>
      <c r="C137" s="20"/>
      <c r="D137" s="20"/>
      <c r="E137" s="20"/>
      <c r="F137" s="20"/>
      <c r="G137" s="20"/>
      <c r="H137" s="20"/>
      <c r="I137" s="20"/>
      <c r="J137" s="20"/>
    </row>
    <row r="138" spans="1:10" x14ac:dyDescent="0.25">
      <c r="A138" s="24"/>
      <c r="B138" s="24"/>
      <c r="C138" s="24"/>
      <c r="D138" s="24"/>
      <c r="E138" s="24"/>
      <c r="F138" s="24"/>
      <c r="G138" s="24"/>
      <c r="H138" s="24"/>
      <c r="I138" s="24"/>
      <c r="J138" s="24"/>
    </row>
    <row r="139" spans="1:10" x14ac:dyDescent="0.25">
      <c r="A139" s="20"/>
      <c r="B139" s="20"/>
      <c r="C139" s="20"/>
      <c r="D139" s="20"/>
      <c r="E139" s="20"/>
      <c r="F139" s="20"/>
      <c r="G139" s="20"/>
      <c r="H139" s="20"/>
      <c r="I139" s="20"/>
      <c r="J139" s="20"/>
    </row>
    <row r="140" spans="1:10" x14ac:dyDescent="0.25">
      <c r="A140" s="24"/>
      <c r="B140" s="24"/>
      <c r="C140" s="24"/>
      <c r="D140" s="24"/>
      <c r="E140" s="24"/>
      <c r="F140" s="24"/>
      <c r="G140" s="24"/>
      <c r="H140" s="24"/>
      <c r="I140" s="24"/>
      <c r="J140" s="24"/>
    </row>
    <row r="141" spans="1:10" x14ac:dyDescent="0.25">
      <c r="A141" s="20"/>
      <c r="B141" s="20"/>
      <c r="C141" s="20"/>
      <c r="D141" s="20"/>
      <c r="E141" s="20"/>
      <c r="F141" s="20"/>
      <c r="G141" s="20"/>
      <c r="H141" s="20"/>
      <c r="I141" s="20"/>
      <c r="J141" s="20"/>
    </row>
    <row r="142" spans="1:10" x14ac:dyDescent="0.25">
      <c r="A142" s="24"/>
      <c r="B142" s="24"/>
      <c r="C142" s="24"/>
      <c r="D142" s="24"/>
      <c r="E142" s="24"/>
      <c r="F142" s="24"/>
      <c r="G142" s="24"/>
      <c r="H142" s="24"/>
      <c r="I142" s="24"/>
      <c r="J142" s="24"/>
    </row>
    <row r="143" spans="1:10" x14ac:dyDescent="0.25">
      <c r="A143" s="20"/>
      <c r="B143" s="20"/>
      <c r="C143" s="20"/>
      <c r="D143" s="20"/>
      <c r="E143" s="20"/>
      <c r="F143" s="20"/>
      <c r="G143" s="20"/>
      <c r="H143" s="20"/>
      <c r="I143" s="20"/>
      <c r="J143" s="20"/>
    </row>
    <row r="144" spans="1:10" x14ac:dyDescent="0.25">
      <c r="A144" s="24"/>
      <c r="B144" s="24"/>
      <c r="C144" s="24"/>
      <c r="D144" s="24"/>
      <c r="E144" s="24"/>
      <c r="F144" s="24"/>
      <c r="G144" s="24"/>
      <c r="H144" s="24"/>
      <c r="I144" s="24"/>
      <c r="J144" s="24"/>
    </row>
    <row r="145" spans="1:10" x14ac:dyDescent="0.25">
      <c r="A145" s="20"/>
      <c r="B145" s="20"/>
      <c r="C145" s="20"/>
      <c r="D145" s="20"/>
      <c r="E145" s="20"/>
      <c r="F145" s="20"/>
      <c r="G145" s="20"/>
      <c r="H145" s="20"/>
      <c r="I145" s="20"/>
      <c r="J145" s="20"/>
    </row>
    <row r="146" spans="1:10" x14ac:dyDescent="0.25">
      <c r="A146" s="24"/>
      <c r="B146" s="24"/>
      <c r="C146" s="24"/>
      <c r="D146" s="24"/>
      <c r="E146" s="24"/>
      <c r="F146" s="24"/>
      <c r="G146" s="24"/>
      <c r="H146" s="24"/>
      <c r="I146" s="24"/>
      <c r="J146" s="24"/>
    </row>
    <row r="147" spans="1:10" x14ac:dyDescent="0.25">
      <c r="A147" s="20"/>
      <c r="B147" s="20"/>
      <c r="C147" s="20"/>
      <c r="D147" s="20"/>
      <c r="E147" s="20"/>
      <c r="F147" s="20"/>
      <c r="G147" s="20"/>
      <c r="H147" s="20"/>
      <c r="I147" s="20"/>
      <c r="J147" s="20"/>
    </row>
    <row r="148" spans="1:10" x14ac:dyDescent="0.25">
      <c r="A148" s="24"/>
      <c r="B148" s="24"/>
      <c r="C148" s="24"/>
      <c r="D148" s="24"/>
      <c r="E148" s="24"/>
      <c r="F148" s="24"/>
      <c r="G148" s="24"/>
      <c r="H148" s="24"/>
      <c r="I148" s="24"/>
      <c r="J148" s="24"/>
    </row>
    <row r="149" spans="1:10" x14ac:dyDescent="0.25">
      <c r="A149" s="20"/>
      <c r="B149" s="20"/>
      <c r="C149" s="20"/>
      <c r="D149" s="20"/>
      <c r="E149" s="20"/>
      <c r="F149" s="20"/>
      <c r="G149" s="20"/>
      <c r="H149" s="20"/>
      <c r="I149" s="20"/>
      <c r="J149" s="20"/>
    </row>
    <row r="150" spans="1:10" x14ac:dyDescent="0.25">
      <c r="A150" s="24"/>
      <c r="B150" s="24"/>
      <c r="C150" s="24"/>
      <c r="D150" s="24"/>
      <c r="E150" s="24"/>
      <c r="F150" s="24"/>
      <c r="G150" s="24"/>
      <c r="H150" s="24"/>
      <c r="I150" s="24"/>
      <c r="J150" s="24"/>
    </row>
    <row r="151" spans="1:10" x14ac:dyDescent="0.25">
      <c r="A151" s="20"/>
      <c r="B151" s="20"/>
      <c r="C151" s="20"/>
      <c r="D151" s="20"/>
      <c r="E151" s="20"/>
      <c r="F151" s="20"/>
      <c r="G151" s="20"/>
      <c r="H151" s="20"/>
      <c r="I151" s="20"/>
      <c r="J151" s="20"/>
    </row>
    <row r="152" spans="1:10" x14ac:dyDescent="0.25">
      <c r="A152" s="24"/>
      <c r="B152" s="24"/>
      <c r="C152" s="24"/>
      <c r="D152" s="24"/>
      <c r="E152" s="24"/>
      <c r="F152" s="24"/>
      <c r="G152" s="24"/>
      <c r="H152" s="24"/>
      <c r="I152" s="24"/>
      <c r="J152" s="24"/>
    </row>
    <row r="154" spans="1:1" x14ac:dyDescent="0.25">
      <c r="A154" s="28" t="s">
        <v>26</v>
      </c>
    </row>
  </sheetData>
  <autoFilter ref="A2:J152"/>
  <mergeCells count="1">
    <mergeCell ref="A1:J1"/>
  </mergeCells>
  <conditionalFormatting sqref="A3:J152">
    <cfRule type="expression" dxfId="3" priority="1">
      <formula>AND($B3&lt;&gt;"",$I3&lt;&gt;"Да")</formula>
    </cfRule>
  </conditionalFormatting>
  <dataValidations count="6">
    <dataValidation type="list" allowBlank="1" sqref="D10:D152">
      <formula1>Lists!$C$1:$C$3</formula1>
    </dataValidation>
    <dataValidation type="list" allowBlank="1" sqref="D3:D152">
      <formula1>Lists!$C$1:$C$3</formula1>
    </dataValidation>
    <dataValidation type="list" allowBlank="1" sqref="E10:E152">
      <formula1>Lists!$D$1:$D$6</formula1>
    </dataValidation>
    <dataValidation type="list" allowBlank="1" sqref="E3:E152">
      <formula1>Lists!$D$1:$D$6</formula1>
    </dataValidation>
    <dataValidation type="list" allowBlank="1" sqref="I10:I152">
      <formula1>Lists!$G$1:$G$2</formula1>
    </dataValidation>
    <dataValidation type="list" allowBlank="1" sqref="I3:I152">
      <formula1>Lists!$G$1:$G$2</formula1>
    </dataValidation>
  </dataValidations>
  <hyperlinks>
    <hyperlink ref="A15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L155"/>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24" customWidth="1"/>
    <col min="3" max="3" width="16" customWidth="1"/>
    <col min="4" max="4" width="15" customWidth="1"/>
    <col min="5" max="5" width="18" customWidth="1"/>
    <col min="6" max="6" width="26" customWidth="1"/>
    <col min="7" max="7" width="24" customWidth="1"/>
    <col min="8" max="8" width="15" style="14" customWidth="1"/>
    <col min="9" max="9" width="28" customWidth="1"/>
    <col min="11" max="11" width="22" customWidth="1"/>
    <col min="12" max="12" width="16" customWidth="1"/>
  </cols>
  <sheetData>
    <row r="1" ht="34" customHeight="1" spans="1:9" x14ac:dyDescent="0.25">
      <c r="A1" s="15" t="s">
        <v>90</v>
      </c>
      <c r="B1" s="15"/>
      <c r="C1" s="15"/>
      <c r="D1" s="15"/>
      <c r="E1" s="15"/>
      <c r="F1" s="15"/>
      <c r="G1" s="15"/>
      <c r="H1" s="15"/>
      <c r="I1" s="15"/>
    </row>
    <row r="2" spans="1:11" x14ac:dyDescent="0.25">
      <c r="A2" s="29" t="s">
        <v>91</v>
      </c>
      <c r="B2" s="29"/>
      <c r="C2" s="29"/>
      <c r="D2" s="29"/>
      <c r="E2" s="29"/>
      <c r="F2" s="29"/>
      <c r="G2" s="29"/>
      <c r="H2" s="29"/>
      <c r="I2" s="29"/>
      <c r="K2" s="2" t="s">
        <v>92</v>
      </c>
    </row>
    <row r="3" ht="30" customHeight="1" spans="1:12" x14ac:dyDescent="0.25">
      <c r="A3" s="17" t="s">
        <v>93</v>
      </c>
      <c r="B3" s="17" t="s">
        <v>81</v>
      </c>
      <c r="C3" s="17" t="s">
        <v>94</v>
      </c>
      <c r="D3" s="17" t="s">
        <v>95</v>
      </c>
      <c r="E3" s="17" t="s">
        <v>96</v>
      </c>
      <c r="F3" s="17" t="s">
        <v>97</v>
      </c>
      <c r="G3" s="17" t="s">
        <v>98</v>
      </c>
      <c r="H3" s="19" t="s">
        <v>99</v>
      </c>
      <c r="I3" s="17" t="s">
        <v>40</v>
      </c>
      <c r="K3" s="17" t="s">
        <v>96</v>
      </c>
      <c r="L3" s="17" t="s">
        <v>95</v>
      </c>
    </row>
    <row r="4" spans="1:12" x14ac:dyDescent="0.25">
      <c r="A4" s="20">
        <f>IF('Список на гости'!B3="","",TRIM('Список на гости'!B3&amp;" "&amp;'Список на гости'!C3))</f>
      </c>
      <c r="B4" s="20">
        <f>IF('Список на гости'!A3="","",'Список на гости'!A3)</f>
      </c>
      <c r="C4" s="20"/>
      <c r="D4" s="20">
        <f>IF($A4="","",1+IF($G4="",0,1))</f>
      </c>
      <c r="E4" s="20"/>
      <c r="F4" s="20"/>
      <c r="G4" s="20"/>
      <c r="H4" s="22"/>
      <c r="I4" s="20"/>
      <c r="K4" t="s">
        <v>100</v>
      </c>
      <c r="L4">
        <f>SUMIFS($D$4:$D$153,$E$4:$E$153,$K4,$C$4:$C$153,"Доаѓа")</f>
      </c>
    </row>
    <row r="5" spans="1:12" x14ac:dyDescent="0.25">
      <c r="A5" s="24">
        <f>IF('Список на гости'!B4="","",TRIM('Список на гости'!B4&amp;" "&amp;'Список на гости'!C4))</f>
      </c>
      <c r="B5" s="24">
        <f>IF('Список на гости'!A4="","",'Список на гости'!A4)</f>
      </c>
      <c r="C5" s="24"/>
      <c r="D5" s="24">
        <f>IF($A5="","",1+IF($G5="",0,1))</f>
      </c>
      <c r="E5" s="24"/>
      <c r="F5" s="24"/>
      <c r="G5" s="24"/>
      <c r="H5" s="26"/>
      <c r="I5" s="24"/>
      <c r="K5" t="s">
        <v>101</v>
      </c>
      <c r="L5">
        <f>SUMIFS($D$4:$D$153,$E$4:$E$153,$K5,$C$4:$C$153,"Доаѓа")</f>
      </c>
    </row>
    <row r="6" spans="1:12" x14ac:dyDescent="0.25">
      <c r="A6" s="20">
        <f>IF('Список на гости'!B5="","",TRIM('Список на гости'!B5&amp;" "&amp;'Список на гости'!C5))</f>
      </c>
      <c r="B6" s="20">
        <f>IF('Список на гости'!A5="","",'Список на гости'!A5)</f>
      </c>
      <c r="C6" s="20"/>
      <c r="D6" s="20">
        <f>IF($A6="","",1+IF($G6="",0,1))</f>
      </c>
      <c r="E6" s="20"/>
      <c r="F6" s="20"/>
      <c r="G6" s="20"/>
      <c r="H6" s="22"/>
      <c r="I6" s="20"/>
      <c r="K6" t="s">
        <v>102</v>
      </c>
      <c r="L6">
        <f>SUMIFS($D$4:$D$153,$E$4:$E$153,$K6,$C$4:$C$153,"Доаѓа")</f>
      </c>
    </row>
    <row r="7" spans="1:12" x14ac:dyDescent="0.25">
      <c r="A7" s="24">
        <f>IF('Список на гости'!B6="","",TRIM('Список на гости'!B6&amp;" "&amp;'Список на гости'!C6))</f>
      </c>
      <c r="B7" s="24">
        <f>IF('Список на гости'!A6="","",'Список на гости'!A6)</f>
      </c>
      <c r="C7" s="24"/>
      <c r="D7" s="24">
        <f>IF($A7="","",1+IF($G7="",0,1))</f>
      </c>
      <c r="E7" s="24"/>
      <c r="F7" s="24"/>
      <c r="G7" s="24"/>
      <c r="H7" s="26"/>
      <c r="I7" s="24"/>
      <c r="K7" t="s">
        <v>103</v>
      </c>
      <c r="L7">
        <f>SUMIFS($D$4:$D$153,$E$4:$E$153,$K7,$C$4:$C$153,"Доаѓа")</f>
      </c>
    </row>
    <row r="8" spans="1:12" x14ac:dyDescent="0.25">
      <c r="A8" s="20">
        <f>IF('Список на гости'!B7="","",TRIM('Список на гости'!B7&amp;" "&amp;'Список на гости'!C7))</f>
      </c>
      <c r="B8" s="20">
        <f>IF('Список на гости'!A7="","",'Список на гости'!A7)</f>
      </c>
      <c r="C8" s="20"/>
      <c r="D8" s="20">
        <f>IF($A8="","",1+IF($G8="",0,1))</f>
      </c>
      <c r="E8" s="20"/>
      <c r="F8" s="20"/>
      <c r="G8" s="20"/>
      <c r="H8" s="22"/>
      <c r="I8" s="20"/>
      <c r="K8" t="s">
        <v>104</v>
      </c>
      <c r="L8">
        <f>SUMIFS($D$4:$D$153,$E$4:$E$153,$K8,$C$4:$C$153,"Доаѓа")</f>
      </c>
    </row>
    <row r="9" spans="1:12" x14ac:dyDescent="0.25">
      <c r="A9" s="24">
        <f>IF('Список на гости'!B8="","",TRIM('Список на гости'!B8&amp;" "&amp;'Список на гости'!C8))</f>
      </c>
      <c r="B9" s="24">
        <f>IF('Список на гости'!A8="","",'Список на гости'!A8)</f>
      </c>
      <c r="C9" s="24"/>
      <c r="D9" s="24">
        <f>IF($A9="","",1+IF($G9="",0,1))</f>
      </c>
      <c r="E9" s="24"/>
      <c r="F9" s="24"/>
      <c r="G9" s="24"/>
      <c r="H9" s="26"/>
      <c r="I9" s="24"/>
      <c r="K9" t="s">
        <v>105</v>
      </c>
      <c r="L9">
        <f>SUMIFS($D$4:$D$153,$E$4:$E$153,$K9,$C$4:$C$153,"Доаѓа")</f>
      </c>
    </row>
    <row r="10" spans="1:12" x14ac:dyDescent="0.25">
      <c r="A10" s="20">
        <f>IF('Список на гости'!B9="","",TRIM('Список на гости'!B9&amp;" "&amp;'Список на гости'!C9))</f>
      </c>
      <c r="B10" s="20">
        <f>IF('Список на гости'!A9="","",'Список на гости'!A9)</f>
      </c>
      <c r="C10" s="20"/>
      <c r="D10" s="20">
        <f>IF($A10="","",1+IF($G10="",0,1))</f>
      </c>
      <c r="E10" s="20"/>
      <c r="F10" s="20"/>
      <c r="G10" s="20"/>
      <c r="H10" s="22"/>
      <c r="I10" s="20"/>
      <c r="K10" s="7" t="s">
        <v>106</v>
      </c>
      <c r="L10" s="7">
        <f>SUM($L$4:$L$9)</f>
      </c>
    </row>
    <row r="11" spans="1:9" x14ac:dyDescent="0.25">
      <c r="A11" s="24">
        <f>IF('Список на гости'!B10="","",TRIM('Список на гости'!B10&amp;" "&amp;'Список на гости'!C10))</f>
      </c>
      <c r="B11" s="24">
        <f>IF('Список на гости'!A10="","",'Список на гости'!A10)</f>
      </c>
      <c r="C11" s="24"/>
      <c r="D11" s="24">
        <f>IF($A11="","",1+IF($G11="",0,1))</f>
      </c>
      <c r="E11" s="24"/>
      <c r="F11" s="24"/>
      <c r="G11" s="24"/>
      <c r="H11" s="26"/>
      <c r="I11" s="24"/>
    </row>
    <row r="12" spans="1:9" x14ac:dyDescent="0.25">
      <c r="A12" s="20">
        <f>IF('Список на гости'!B11="","",TRIM('Список на гости'!B11&amp;" "&amp;'Список на гости'!C11))</f>
      </c>
      <c r="B12" s="20">
        <f>IF('Список на гости'!A11="","",'Список на гости'!A11)</f>
      </c>
      <c r="C12" s="20"/>
      <c r="D12" s="20">
        <f>IF($A12="","",1+IF($G12="",0,1))</f>
      </c>
      <c r="E12" s="20"/>
      <c r="F12" s="20"/>
      <c r="G12" s="20"/>
      <c r="H12" s="22"/>
      <c r="I12" s="20"/>
    </row>
    <row r="13" spans="1:9" x14ac:dyDescent="0.25">
      <c r="A13" s="24">
        <f>IF('Список на гости'!B12="","",TRIM('Список на гости'!B12&amp;" "&amp;'Список на гости'!C12))</f>
      </c>
      <c r="B13" s="24">
        <f>IF('Список на гости'!A12="","",'Список на гости'!A12)</f>
      </c>
      <c r="C13" s="24"/>
      <c r="D13" s="24">
        <f>IF($A13="","",1+IF($G13="",0,1))</f>
      </c>
      <c r="E13" s="24"/>
      <c r="F13" s="24"/>
      <c r="G13" s="24"/>
      <c r="H13" s="26"/>
      <c r="I13" s="24"/>
    </row>
    <row r="14" spans="1:9" x14ac:dyDescent="0.25">
      <c r="A14" s="20">
        <f>IF('Список на гости'!B13="","",TRIM('Список на гости'!B13&amp;" "&amp;'Список на гости'!C13))</f>
      </c>
      <c r="B14" s="20">
        <f>IF('Список на гости'!A13="","",'Список на гости'!A13)</f>
      </c>
      <c r="C14" s="20"/>
      <c r="D14" s="20">
        <f>IF($A14="","",1+IF($G14="",0,1))</f>
      </c>
      <c r="E14" s="20"/>
      <c r="F14" s="20"/>
      <c r="G14" s="20"/>
      <c r="H14" s="22"/>
      <c r="I14" s="20"/>
    </row>
    <row r="15" spans="1:9" x14ac:dyDescent="0.25">
      <c r="A15" s="24">
        <f>IF('Список на гости'!B14="","",TRIM('Список на гости'!B14&amp;" "&amp;'Список на гости'!C14))</f>
      </c>
      <c r="B15" s="24">
        <f>IF('Список на гости'!A14="","",'Список на гости'!A14)</f>
      </c>
      <c r="C15" s="24"/>
      <c r="D15" s="24">
        <f>IF($A15="","",1+IF($G15="",0,1))</f>
      </c>
      <c r="E15" s="24"/>
      <c r="F15" s="24"/>
      <c r="G15" s="24"/>
      <c r="H15" s="26"/>
      <c r="I15" s="24"/>
    </row>
    <row r="16" spans="1:9" x14ac:dyDescent="0.25">
      <c r="A16" s="20">
        <f>IF('Список на гости'!B15="","",TRIM('Список на гости'!B15&amp;" "&amp;'Список на гости'!C15))</f>
      </c>
      <c r="B16" s="20">
        <f>IF('Список на гости'!A15="","",'Список на гости'!A15)</f>
      </c>
      <c r="C16" s="20"/>
      <c r="D16" s="20">
        <f>IF($A16="","",1+IF($G16="",0,1))</f>
      </c>
      <c r="E16" s="20"/>
      <c r="F16" s="20"/>
      <c r="G16" s="20"/>
      <c r="H16" s="22"/>
      <c r="I16" s="20"/>
    </row>
    <row r="17" spans="1:9" x14ac:dyDescent="0.25">
      <c r="A17" s="24">
        <f>IF('Список на гости'!B16="","",TRIM('Список на гости'!B16&amp;" "&amp;'Список на гости'!C16))</f>
      </c>
      <c r="B17" s="24">
        <f>IF('Список на гости'!A16="","",'Список на гости'!A16)</f>
      </c>
      <c r="C17" s="24"/>
      <c r="D17" s="24">
        <f>IF($A17="","",1+IF($G17="",0,1))</f>
      </c>
      <c r="E17" s="24"/>
      <c r="F17" s="24"/>
      <c r="G17" s="24"/>
      <c r="H17" s="26"/>
      <c r="I17" s="24"/>
    </row>
    <row r="18" spans="1:9" x14ac:dyDescent="0.25">
      <c r="A18" s="20">
        <f>IF('Список на гости'!B17="","",TRIM('Список на гости'!B17&amp;" "&amp;'Список на гости'!C17))</f>
      </c>
      <c r="B18" s="20">
        <f>IF('Список на гости'!A17="","",'Список на гости'!A17)</f>
      </c>
      <c r="C18" s="20"/>
      <c r="D18" s="20">
        <f>IF($A18="","",1+IF($G18="",0,1))</f>
      </c>
      <c r="E18" s="20"/>
      <c r="F18" s="20"/>
      <c r="G18" s="20"/>
      <c r="H18" s="22"/>
      <c r="I18" s="20"/>
    </row>
    <row r="19" spans="1:9" x14ac:dyDescent="0.25">
      <c r="A19" s="24">
        <f>IF('Список на гости'!B18="","",TRIM('Список на гости'!B18&amp;" "&amp;'Список на гости'!C18))</f>
      </c>
      <c r="B19" s="24">
        <f>IF('Список на гости'!A18="","",'Список на гости'!A18)</f>
      </c>
      <c r="C19" s="24"/>
      <c r="D19" s="24">
        <f>IF($A19="","",1+IF($G19="",0,1))</f>
      </c>
      <c r="E19" s="24"/>
      <c r="F19" s="24"/>
      <c r="G19" s="24"/>
      <c r="H19" s="26"/>
      <c r="I19" s="24"/>
    </row>
    <row r="20" spans="1:9" x14ac:dyDescent="0.25">
      <c r="A20" s="20">
        <f>IF('Список на гости'!B19="","",TRIM('Список на гости'!B19&amp;" "&amp;'Список на гости'!C19))</f>
      </c>
      <c r="B20" s="20">
        <f>IF('Список на гости'!A19="","",'Список на гости'!A19)</f>
      </c>
      <c r="C20" s="20"/>
      <c r="D20" s="20">
        <f>IF($A20="","",1+IF($G20="",0,1))</f>
      </c>
      <c r="E20" s="20"/>
      <c r="F20" s="20"/>
      <c r="G20" s="20"/>
      <c r="H20" s="22"/>
      <c r="I20" s="20"/>
    </row>
    <row r="21" spans="1:9" x14ac:dyDescent="0.25">
      <c r="A21" s="24">
        <f>IF('Список на гости'!B20="","",TRIM('Список на гости'!B20&amp;" "&amp;'Список на гости'!C20))</f>
      </c>
      <c r="B21" s="24">
        <f>IF('Список на гости'!A20="","",'Список на гости'!A20)</f>
      </c>
      <c r="C21" s="24"/>
      <c r="D21" s="24">
        <f>IF($A21="","",1+IF($G21="",0,1))</f>
      </c>
      <c r="E21" s="24"/>
      <c r="F21" s="24"/>
      <c r="G21" s="24"/>
      <c r="H21" s="26"/>
      <c r="I21" s="24"/>
    </row>
    <row r="22" spans="1:9" x14ac:dyDescent="0.25">
      <c r="A22" s="20">
        <f>IF('Список на гости'!B21="","",TRIM('Список на гости'!B21&amp;" "&amp;'Список на гости'!C21))</f>
      </c>
      <c r="B22" s="20">
        <f>IF('Список на гости'!A21="","",'Список на гости'!A21)</f>
      </c>
      <c r="C22" s="20"/>
      <c r="D22" s="20">
        <f>IF($A22="","",1+IF($G22="",0,1))</f>
      </c>
      <c r="E22" s="20"/>
      <c r="F22" s="20"/>
      <c r="G22" s="20"/>
      <c r="H22" s="22"/>
      <c r="I22" s="20"/>
    </row>
    <row r="23" spans="1:9" x14ac:dyDescent="0.25">
      <c r="A23" s="24">
        <f>IF('Список на гости'!B22="","",TRIM('Список на гости'!B22&amp;" "&amp;'Список на гости'!C22))</f>
      </c>
      <c r="B23" s="24">
        <f>IF('Список на гости'!A22="","",'Список на гости'!A22)</f>
      </c>
      <c r="C23" s="24"/>
      <c r="D23" s="24">
        <f>IF($A23="","",1+IF($G23="",0,1))</f>
      </c>
      <c r="E23" s="24"/>
      <c r="F23" s="24"/>
      <c r="G23" s="24"/>
      <c r="H23" s="26"/>
      <c r="I23" s="24"/>
    </row>
    <row r="24" spans="1:9" x14ac:dyDescent="0.25">
      <c r="A24" s="20">
        <f>IF('Список на гости'!B23="","",TRIM('Список на гости'!B23&amp;" "&amp;'Список на гости'!C23))</f>
      </c>
      <c r="B24" s="20">
        <f>IF('Список на гости'!A23="","",'Список на гости'!A23)</f>
      </c>
      <c r="C24" s="20"/>
      <c r="D24" s="20">
        <f>IF($A24="","",1+IF($G24="",0,1))</f>
      </c>
      <c r="E24" s="20"/>
      <c r="F24" s="20"/>
      <c r="G24" s="20"/>
      <c r="H24" s="22"/>
      <c r="I24" s="20"/>
    </row>
    <row r="25" spans="1:9" x14ac:dyDescent="0.25">
      <c r="A25" s="24">
        <f>IF('Список на гости'!B24="","",TRIM('Список на гости'!B24&amp;" "&amp;'Список на гости'!C24))</f>
      </c>
      <c r="B25" s="24">
        <f>IF('Список на гости'!A24="","",'Список на гости'!A24)</f>
      </c>
      <c r="C25" s="24"/>
      <c r="D25" s="24">
        <f>IF($A25="","",1+IF($G25="",0,1))</f>
      </c>
      <c r="E25" s="24"/>
      <c r="F25" s="24"/>
      <c r="G25" s="24"/>
      <c r="H25" s="26"/>
      <c r="I25" s="24"/>
    </row>
    <row r="26" spans="1:9" x14ac:dyDescent="0.25">
      <c r="A26" s="20">
        <f>IF('Список на гости'!B25="","",TRIM('Список на гости'!B25&amp;" "&amp;'Список на гости'!C25))</f>
      </c>
      <c r="B26" s="20">
        <f>IF('Список на гости'!A25="","",'Список на гости'!A25)</f>
      </c>
      <c r="C26" s="20"/>
      <c r="D26" s="20">
        <f>IF($A26="","",1+IF($G26="",0,1))</f>
      </c>
      <c r="E26" s="20"/>
      <c r="F26" s="20"/>
      <c r="G26" s="20"/>
      <c r="H26" s="22"/>
      <c r="I26" s="20"/>
    </row>
    <row r="27" spans="1:9" x14ac:dyDescent="0.25">
      <c r="A27" s="24">
        <f>IF('Список на гости'!B26="","",TRIM('Список на гости'!B26&amp;" "&amp;'Список на гости'!C26))</f>
      </c>
      <c r="B27" s="24">
        <f>IF('Список на гости'!A26="","",'Список на гости'!A26)</f>
      </c>
      <c r="C27" s="24"/>
      <c r="D27" s="24">
        <f>IF($A27="","",1+IF($G27="",0,1))</f>
      </c>
      <c r="E27" s="24"/>
      <c r="F27" s="24"/>
      <c r="G27" s="24"/>
      <c r="H27" s="26"/>
      <c r="I27" s="24"/>
    </row>
    <row r="28" spans="1:9" x14ac:dyDescent="0.25">
      <c r="A28" s="20">
        <f>IF('Список на гости'!B27="","",TRIM('Список на гости'!B27&amp;" "&amp;'Список на гости'!C27))</f>
      </c>
      <c r="B28" s="20">
        <f>IF('Список на гости'!A27="","",'Список на гости'!A27)</f>
      </c>
      <c r="C28" s="20"/>
      <c r="D28" s="20">
        <f>IF($A28="","",1+IF($G28="",0,1))</f>
      </c>
      <c r="E28" s="20"/>
      <c r="F28" s="20"/>
      <c r="G28" s="20"/>
      <c r="H28" s="22"/>
      <c r="I28" s="20"/>
    </row>
    <row r="29" spans="1:9" x14ac:dyDescent="0.25">
      <c r="A29" s="24">
        <f>IF('Список на гости'!B28="","",TRIM('Список на гости'!B28&amp;" "&amp;'Список на гости'!C28))</f>
      </c>
      <c r="B29" s="24">
        <f>IF('Список на гости'!A28="","",'Список на гости'!A28)</f>
      </c>
      <c r="C29" s="24"/>
      <c r="D29" s="24">
        <f>IF($A29="","",1+IF($G29="",0,1))</f>
      </c>
      <c r="E29" s="24"/>
      <c r="F29" s="24"/>
      <c r="G29" s="24"/>
      <c r="H29" s="26"/>
      <c r="I29" s="24"/>
    </row>
    <row r="30" spans="1:9" x14ac:dyDescent="0.25">
      <c r="A30" s="20">
        <f>IF('Список на гости'!B29="","",TRIM('Список на гости'!B29&amp;" "&amp;'Список на гости'!C29))</f>
      </c>
      <c r="B30" s="20">
        <f>IF('Список на гости'!A29="","",'Список на гости'!A29)</f>
      </c>
      <c r="C30" s="20"/>
      <c r="D30" s="20">
        <f>IF($A30="","",1+IF($G30="",0,1))</f>
      </c>
      <c r="E30" s="20"/>
      <c r="F30" s="20"/>
      <c r="G30" s="20"/>
      <c r="H30" s="22"/>
      <c r="I30" s="20"/>
    </row>
    <row r="31" spans="1:9" x14ac:dyDescent="0.25">
      <c r="A31" s="24">
        <f>IF('Список на гости'!B30="","",TRIM('Список на гости'!B30&amp;" "&amp;'Список на гости'!C30))</f>
      </c>
      <c r="B31" s="24">
        <f>IF('Список на гости'!A30="","",'Список на гости'!A30)</f>
      </c>
      <c r="C31" s="24"/>
      <c r="D31" s="24">
        <f>IF($A31="","",1+IF($G31="",0,1))</f>
      </c>
      <c r="E31" s="24"/>
      <c r="F31" s="24"/>
      <c r="G31" s="24"/>
      <c r="H31" s="26"/>
      <c r="I31" s="24"/>
    </row>
    <row r="32" spans="1:9" x14ac:dyDescent="0.25">
      <c r="A32" s="20">
        <f>IF('Список на гости'!B31="","",TRIM('Список на гости'!B31&amp;" "&amp;'Список на гости'!C31))</f>
      </c>
      <c r="B32" s="20">
        <f>IF('Список на гости'!A31="","",'Список на гости'!A31)</f>
      </c>
      <c r="C32" s="20"/>
      <c r="D32" s="20">
        <f>IF($A32="","",1+IF($G32="",0,1))</f>
      </c>
      <c r="E32" s="20"/>
      <c r="F32" s="20"/>
      <c r="G32" s="20"/>
      <c r="H32" s="22"/>
      <c r="I32" s="20"/>
    </row>
    <row r="33" spans="1:9" x14ac:dyDescent="0.25">
      <c r="A33" s="24">
        <f>IF('Список на гости'!B32="","",TRIM('Список на гости'!B32&amp;" "&amp;'Список на гости'!C32))</f>
      </c>
      <c r="B33" s="24">
        <f>IF('Список на гости'!A32="","",'Список на гости'!A32)</f>
      </c>
      <c r="C33" s="24"/>
      <c r="D33" s="24">
        <f>IF($A33="","",1+IF($G33="",0,1))</f>
      </c>
      <c r="E33" s="24"/>
      <c r="F33" s="24"/>
      <c r="G33" s="24"/>
      <c r="H33" s="26"/>
      <c r="I33" s="24"/>
    </row>
    <row r="34" spans="1:9" x14ac:dyDescent="0.25">
      <c r="A34" s="20">
        <f>IF('Список на гости'!B33="","",TRIM('Список на гости'!B33&amp;" "&amp;'Список на гости'!C33))</f>
      </c>
      <c r="B34" s="20">
        <f>IF('Список на гости'!A33="","",'Список на гости'!A33)</f>
      </c>
      <c r="C34" s="20"/>
      <c r="D34" s="20">
        <f>IF($A34="","",1+IF($G34="",0,1))</f>
      </c>
      <c r="E34" s="20"/>
      <c r="F34" s="20"/>
      <c r="G34" s="20"/>
      <c r="H34" s="22"/>
      <c r="I34" s="20"/>
    </row>
    <row r="35" spans="1:9" x14ac:dyDescent="0.25">
      <c r="A35" s="24">
        <f>IF('Список на гости'!B34="","",TRIM('Список на гости'!B34&amp;" "&amp;'Список на гости'!C34))</f>
      </c>
      <c r="B35" s="24">
        <f>IF('Список на гости'!A34="","",'Список на гости'!A34)</f>
      </c>
      <c r="C35" s="24"/>
      <c r="D35" s="24">
        <f>IF($A35="","",1+IF($G35="",0,1))</f>
      </c>
      <c r="E35" s="24"/>
      <c r="F35" s="24"/>
      <c r="G35" s="24"/>
      <c r="H35" s="26"/>
      <c r="I35" s="24"/>
    </row>
    <row r="36" spans="1:9" x14ac:dyDescent="0.25">
      <c r="A36" s="20">
        <f>IF('Список на гости'!B35="","",TRIM('Список на гости'!B35&amp;" "&amp;'Список на гости'!C35))</f>
      </c>
      <c r="B36" s="20">
        <f>IF('Список на гости'!A35="","",'Список на гости'!A35)</f>
      </c>
      <c r="C36" s="20"/>
      <c r="D36" s="20">
        <f>IF($A36="","",1+IF($G36="",0,1))</f>
      </c>
      <c r="E36" s="20"/>
      <c r="F36" s="20"/>
      <c r="G36" s="20"/>
      <c r="H36" s="22"/>
      <c r="I36" s="20"/>
    </row>
    <row r="37" spans="1:9" x14ac:dyDescent="0.25">
      <c r="A37" s="24">
        <f>IF('Список на гости'!B36="","",TRIM('Список на гости'!B36&amp;" "&amp;'Список на гости'!C36))</f>
      </c>
      <c r="B37" s="24">
        <f>IF('Список на гости'!A36="","",'Список на гости'!A36)</f>
      </c>
      <c r="C37" s="24"/>
      <c r="D37" s="24">
        <f>IF($A37="","",1+IF($G37="",0,1))</f>
      </c>
      <c r="E37" s="24"/>
      <c r="F37" s="24"/>
      <c r="G37" s="24"/>
      <c r="H37" s="26"/>
      <c r="I37" s="24"/>
    </row>
    <row r="38" spans="1:9" x14ac:dyDescent="0.25">
      <c r="A38" s="20">
        <f>IF('Список на гости'!B37="","",TRIM('Список на гости'!B37&amp;" "&amp;'Список на гости'!C37))</f>
      </c>
      <c r="B38" s="20">
        <f>IF('Список на гости'!A37="","",'Список на гости'!A37)</f>
      </c>
      <c r="C38" s="20"/>
      <c r="D38" s="20">
        <f>IF($A38="","",1+IF($G38="",0,1))</f>
      </c>
      <c r="E38" s="20"/>
      <c r="F38" s="20"/>
      <c r="G38" s="20"/>
      <c r="H38" s="22"/>
      <c r="I38" s="20"/>
    </row>
    <row r="39" spans="1:9" x14ac:dyDescent="0.25">
      <c r="A39" s="24">
        <f>IF('Список на гости'!B38="","",TRIM('Список на гости'!B38&amp;" "&amp;'Список на гости'!C38))</f>
      </c>
      <c r="B39" s="24">
        <f>IF('Список на гости'!A38="","",'Список на гости'!A38)</f>
      </c>
      <c r="C39" s="24"/>
      <c r="D39" s="24">
        <f>IF($A39="","",1+IF($G39="",0,1))</f>
      </c>
      <c r="E39" s="24"/>
      <c r="F39" s="24"/>
      <c r="G39" s="24"/>
      <c r="H39" s="26"/>
      <c r="I39" s="24"/>
    </row>
    <row r="40" spans="1:9" x14ac:dyDescent="0.25">
      <c r="A40" s="20">
        <f>IF('Список на гости'!B39="","",TRIM('Список на гости'!B39&amp;" "&amp;'Список на гости'!C39))</f>
      </c>
      <c r="B40" s="20">
        <f>IF('Список на гости'!A39="","",'Список на гости'!A39)</f>
      </c>
      <c r="C40" s="20"/>
      <c r="D40" s="20">
        <f>IF($A40="","",1+IF($G40="",0,1))</f>
      </c>
      <c r="E40" s="20"/>
      <c r="F40" s="20"/>
      <c r="G40" s="20"/>
      <c r="H40" s="22"/>
      <c r="I40" s="20"/>
    </row>
    <row r="41" spans="1:9" x14ac:dyDescent="0.25">
      <c r="A41" s="24">
        <f>IF('Список на гости'!B40="","",TRIM('Список на гости'!B40&amp;" "&amp;'Список на гости'!C40))</f>
      </c>
      <c r="B41" s="24">
        <f>IF('Список на гости'!A40="","",'Список на гости'!A40)</f>
      </c>
      <c r="C41" s="24"/>
      <c r="D41" s="24">
        <f>IF($A41="","",1+IF($G41="",0,1))</f>
      </c>
      <c r="E41" s="24"/>
      <c r="F41" s="24"/>
      <c r="G41" s="24"/>
      <c r="H41" s="26"/>
      <c r="I41" s="24"/>
    </row>
    <row r="42" spans="1:9" x14ac:dyDescent="0.25">
      <c r="A42" s="20">
        <f>IF('Список на гости'!B41="","",TRIM('Список на гости'!B41&amp;" "&amp;'Список на гости'!C41))</f>
      </c>
      <c r="B42" s="20">
        <f>IF('Список на гости'!A41="","",'Список на гости'!A41)</f>
      </c>
      <c r="C42" s="20"/>
      <c r="D42" s="20">
        <f>IF($A42="","",1+IF($G42="",0,1))</f>
      </c>
      <c r="E42" s="20"/>
      <c r="F42" s="20"/>
      <c r="G42" s="20"/>
      <c r="H42" s="22"/>
      <c r="I42" s="20"/>
    </row>
    <row r="43" spans="1:9" x14ac:dyDescent="0.25">
      <c r="A43" s="24">
        <f>IF('Список на гости'!B42="","",TRIM('Список на гости'!B42&amp;" "&amp;'Список на гости'!C42))</f>
      </c>
      <c r="B43" s="24">
        <f>IF('Список на гости'!A42="","",'Список на гости'!A42)</f>
      </c>
      <c r="C43" s="24"/>
      <c r="D43" s="24">
        <f>IF($A43="","",1+IF($G43="",0,1))</f>
      </c>
      <c r="E43" s="24"/>
      <c r="F43" s="24"/>
      <c r="G43" s="24"/>
      <c r="H43" s="26"/>
      <c r="I43" s="24"/>
    </row>
    <row r="44" spans="1:9" x14ac:dyDescent="0.25">
      <c r="A44" s="20">
        <f>IF('Список на гости'!B43="","",TRIM('Список на гости'!B43&amp;" "&amp;'Список на гости'!C43))</f>
      </c>
      <c r="B44" s="20">
        <f>IF('Список на гости'!A43="","",'Список на гости'!A43)</f>
      </c>
      <c r="C44" s="20"/>
      <c r="D44" s="20">
        <f>IF($A44="","",1+IF($G44="",0,1))</f>
      </c>
      <c r="E44" s="20"/>
      <c r="F44" s="20"/>
      <c r="G44" s="20"/>
      <c r="H44" s="22"/>
      <c r="I44" s="20"/>
    </row>
    <row r="45" spans="1:9" x14ac:dyDescent="0.25">
      <c r="A45" s="24">
        <f>IF('Список на гости'!B44="","",TRIM('Список на гости'!B44&amp;" "&amp;'Список на гости'!C44))</f>
      </c>
      <c r="B45" s="24">
        <f>IF('Список на гости'!A44="","",'Список на гости'!A44)</f>
      </c>
      <c r="C45" s="24"/>
      <c r="D45" s="24">
        <f>IF($A45="","",1+IF($G45="",0,1))</f>
      </c>
      <c r="E45" s="24"/>
      <c r="F45" s="24"/>
      <c r="G45" s="24"/>
      <c r="H45" s="26"/>
      <c r="I45" s="24"/>
    </row>
    <row r="46" spans="1:9" x14ac:dyDescent="0.25">
      <c r="A46" s="20">
        <f>IF('Список на гости'!B45="","",TRIM('Список на гости'!B45&amp;" "&amp;'Список на гости'!C45))</f>
      </c>
      <c r="B46" s="20">
        <f>IF('Список на гости'!A45="","",'Список на гости'!A45)</f>
      </c>
      <c r="C46" s="20"/>
      <c r="D46" s="20">
        <f>IF($A46="","",1+IF($G46="",0,1))</f>
      </c>
      <c r="E46" s="20"/>
      <c r="F46" s="20"/>
      <c r="G46" s="20"/>
      <c r="H46" s="22"/>
      <c r="I46" s="20"/>
    </row>
    <row r="47" spans="1:9" x14ac:dyDescent="0.25">
      <c r="A47" s="24">
        <f>IF('Список на гости'!B46="","",TRIM('Список на гости'!B46&amp;" "&amp;'Список на гости'!C46))</f>
      </c>
      <c r="B47" s="24">
        <f>IF('Список на гости'!A46="","",'Список на гости'!A46)</f>
      </c>
      <c r="C47" s="24"/>
      <c r="D47" s="24">
        <f>IF($A47="","",1+IF($G47="",0,1))</f>
      </c>
      <c r="E47" s="24"/>
      <c r="F47" s="24"/>
      <c r="G47" s="24"/>
      <c r="H47" s="26"/>
      <c r="I47" s="24"/>
    </row>
    <row r="48" spans="1:9" x14ac:dyDescent="0.25">
      <c r="A48" s="20">
        <f>IF('Список на гости'!B47="","",TRIM('Список на гости'!B47&amp;" "&amp;'Список на гости'!C47))</f>
      </c>
      <c r="B48" s="20">
        <f>IF('Список на гости'!A47="","",'Список на гости'!A47)</f>
      </c>
      <c r="C48" s="20"/>
      <c r="D48" s="20">
        <f>IF($A48="","",1+IF($G48="",0,1))</f>
      </c>
      <c r="E48" s="20"/>
      <c r="F48" s="20"/>
      <c r="G48" s="20"/>
      <c r="H48" s="22"/>
      <c r="I48" s="20"/>
    </row>
    <row r="49" spans="1:9" x14ac:dyDescent="0.25">
      <c r="A49" s="24">
        <f>IF('Список на гости'!B48="","",TRIM('Список на гости'!B48&amp;" "&amp;'Список на гости'!C48))</f>
      </c>
      <c r="B49" s="24">
        <f>IF('Список на гости'!A48="","",'Список на гости'!A48)</f>
      </c>
      <c r="C49" s="24"/>
      <c r="D49" s="24">
        <f>IF($A49="","",1+IF($G49="",0,1))</f>
      </c>
      <c r="E49" s="24"/>
      <c r="F49" s="24"/>
      <c r="G49" s="24"/>
      <c r="H49" s="26"/>
      <c r="I49" s="24"/>
    </row>
    <row r="50" spans="1:9" x14ac:dyDescent="0.25">
      <c r="A50" s="20">
        <f>IF('Список на гости'!B49="","",TRIM('Список на гости'!B49&amp;" "&amp;'Список на гости'!C49))</f>
      </c>
      <c r="B50" s="20">
        <f>IF('Список на гости'!A49="","",'Список на гости'!A49)</f>
      </c>
      <c r="C50" s="20"/>
      <c r="D50" s="20">
        <f>IF($A50="","",1+IF($G50="",0,1))</f>
      </c>
      <c r="E50" s="20"/>
      <c r="F50" s="20"/>
      <c r="G50" s="20"/>
      <c r="H50" s="22"/>
      <c r="I50" s="20"/>
    </row>
    <row r="51" spans="1:9" x14ac:dyDescent="0.25">
      <c r="A51" s="24">
        <f>IF('Список на гости'!B50="","",TRIM('Список на гости'!B50&amp;" "&amp;'Список на гости'!C50))</f>
      </c>
      <c r="B51" s="24">
        <f>IF('Список на гости'!A50="","",'Список на гости'!A50)</f>
      </c>
      <c r="C51" s="24"/>
      <c r="D51" s="24">
        <f>IF($A51="","",1+IF($G51="",0,1))</f>
      </c>
      <c r="E51" s="24"/>
      <c r="F51" s="24"/>
      <c r="G51" s="24"/>
      <c r="H51" s="26"/>
      <c r="I51" s="24"/>
    </row>
    <row r="52" spans="1:9" x14ac:dyDescent="0.25">
      <c r="A52" s="20">
        <f>IF('Список на гости'!B51="","",TRIM('Список на гости'!B51&amp;" "&amp;'Список на гости'!C51))</f>
      </c>
      <c r="B52" s="20">
        <f>IF('Список на гости'!A51="","",'Список на гости'!A51)</f>
      </c>
      <c r="C52" s="20"/>
      <c r="D52" s="20">
        <f>IF($A52="","",1+IF($G52="",0,1))</f>
      </c>
      <c r="E52" s="20"/>
      <c r="F52" s="20"/>
      <c r="G52" s="20"/>
      <c r="H52" s="22"/>
      <c r="I52" s="20"/>
    </row>
    <row r="53" spans="1:9" x14ac:dyDescent="0.25">
      <c r="A53" s="24">
        <f>IF('Список на гости'!B52="","",TRIM('Список на гости'!B52&amp;" "&amp;'Список на гости'!C52))</f>
      </c>
      <c r="B53" s="24">
        <f>IF('Список на гости'!A52="","",'Список на гости'!A52)</f>
      </c>
      <c r="C53" s="24"/>
      <c r="D53" s="24">
        <f>IF($A53="","",1+IF($G53="",0,1))</f>
      </c>
      <c r="E53" s="24"/>
      <c r="F53" s="24"/>
      <c r="G53" s="24"/>
      <c r="H53" s="26"/>
      <c r="I53" s="24"/>
    </row>
    <row r="54" spans="1:9" x14ac:dyDescent="0.25">
      <c r="A54" s="20">
        <f>IF('Список на гости'!B53="","",TRIM('Список на гости'!B53&amp;" "&amp;'Список на гости'!C53))</f>
      </c>
      <c r="B54" s="20">
        <f>IF('Список на гости'!A53="","",'Список на гости'!A53)</f>
      </c>
      <c r="C54" s="20"/>
      <c r="D54" s="20">
        <f>IF($A54="","",1+IF($G54="",0,1))</f>
      </c>
      <c r="E54" s="20"/>
      <c r="F54" s="20"/>
      <c r="G54" s="20"/>
      <c r="H54" s="22"/>
      <c r="I54" s="20"/>
    </row>
    <row r="55" spans="1:9" x14ac:dyDescent="0.25">
      <c r="A55" s="24">
        <f>IF('Список на гости'!B54="","",TRIM('Список на гости'!B54&amp;" "&amp;'Список на гости'!C54))</f>
      </c>
      <c r="B55" s="24">
        <f>IF('Список на гости'!A54="","",'Список на гости'!A54)</f>
      </c>
      <c r="C55" s="24"/>
      <c r="D55" s="24">
        <f>IF($A55="","",1+IF($G55="",0,1))</f>
      </c>
      <c r="E55" s="24"/>
      <c r="F55" s="24"/>
      <c r="G55" s="24"/>
      <c r="H55" s="26"/>
      <c r="I55" s="24"/>
    </row>
    <row r="56" spans="1:9" x14ac:dyDescent="0.25">
      <c r="A56" s="20">
        <f>IF('Список на гости'!B55="","",TRIM('Список на гости'!B55&amp;" "&amp;'Список на гости'!C55))</f>
      </c>
      <c r="B56" s="20">
        <f>IF('Список на гости'!A55="","",'Список на гости'!A55)</f>
      </c>
      <c r="C56" s="20"/>
      <c r="D56" s="20">
        <f>IF($A56="","",1+IF($G56="",0,1))</f>
      </c>
      <c r="E56" s="20"/>
      <c r="F56" s="20"/>
      <c r="G56" s="20"/>
      <c r="H56" s="22"/>
      <c r="I56" s="20"/>
    </row>
    <row r="57" spans="1:9" x14ac:dyDescent="0.25">
      <c r="A57" s="24">
        <f>IF('Список на гости'!B56="","",TRIM('Список на гости'!B56&amp;" "&amp;'Список на гости'!C56))</f>
      </c>
      <c r="B57" s="24">
        <f>IF('Список на гости'!A56="","",'Список на гости'!A56)</f>
      </c>
      <c r="C57" s="24"/>
      <c r="D57" s="24">
        <f>IF($A57="","",1+IF($G57="",0,1))</f>
      </c>
      <c r="E57" s="24"/>
      <c r="F57" s="24"/>
      <c r="G57" s="24"/>
      <c r="H57" s="26"/>
      <c r="I57" s="24"/>
    </row>
    <row r="58" spans="1:9" x14ac:dyDescent="0.25">
      <c r="A58" s="20">
        <f>IF('Список на гости'!B57="","",TRIM('Список на гости'!B57&amp;" "&amp;'Список на гости'!C57))</f>
      </c>
      <c r="B58" s="20">
        <f>IF('Список на гости'!A57="","",'Список на гости'!A57)</f>
      </c>
      <c r="C58" s="20"/>
      <c r="D58" s="20">
        <f>IF($A58="","",1+IF($G58="",0,1))</f>
      </c>
      <c r="E58" s="20"/>
      <c r="F58" s="20"/>
      <c r="G58" s="20"/>
      <c r="H58" s="22"/>
      <c r="I58" s="20"/>
    </row>
    <row r="59" spans="1:9" x14ac:dyDescent="0.25">
      <c r="A59" s="24">
        <f>IF('Список на гости'!B58="","",TRIM('Список на гости'!B58&amp;" "&amp;'Список на гости'!C58))</f>
      </c>
      <c r="B59" s="24">
        <f>IF('Список на гости'!A58="","",'Список на гости'!A58)</f>
      </c>
      <c r="C59" s="24"/>
      <c r="D59" s="24">
        <f>IF($A59="","",1+IF($G59="",0,1))</f>
      </c>
      <c r="E59" s="24"/>
      <c r="F59" s="24"/>
      <c r="G59" s="24"/>
      <c r="H59" s="26"/>
      <c r="I59" s="24"/>
    </row>
    <row r="60" spans="1:9" x14ac:dyDescent="0.25">
      <c r="A60" s="20">
        <f>IF('Список на гости'!B59="","",TRIM('Список на гости'!B59&amp;" "&amp;'Список на гости'!C59))</f>
      </c>
      <c r="B60" s="20">
        <f>IF('Список на гости'!A59="","",'Список на гости'!A59)</f>
      </c>
      <c r="C60" s="20"/>
      <c r="D60" s="20">
        <f>IF($A60="","",1+IF($G60="",0,1))</f>
      </c>
      <c r="E60" s="20"/>
      <c r="F60" s="20"/>
      <c r="G60" s="20"/>
      <c r="H60" s="22"/>
      <c r="I60" s="20"/>
    </row>
    <row r="61" spans="1:9" x14ac:dyDescent="0.25">
      <c r="A61" s="24">
        <f>IF('Список на гости'!B60="","",TRIM('Список на гости'!B60&amp;" "&amp;'Список на гости'!C60))</f>
      </c>
      <c r="B61" s="24">
        <f>IF('Список на гости'!A60="","",'Список на гости'!A60)</f>
      </c>
      <c r="C61" s="24"/>
      <c r="D61" s="24">
        <f>IF($A61="","",1+IF($G61="",0,1))</f>
      </c>
      <c r="E61" s="24"/>
      <c r="F61" s="24"/>
      <c r="G61" s="24"/>
      <c r="H61" s="26"/>
      <c r="I61" s="24"/>
    </row>
    <row r="62" spans="1:9" x14ac:dyDescent="0.25">
      <c r="A62" s="20">
        <f>IF('Список на гости'!B61="","",TRIM('Список на гости'!B61&amp;" "&amp;'Список на гости'!C61))</f>
      </c>
      <c r="B62" s="20">
        <f>IF('Список на гости'!A61="","",'Список на гости'!A61)</f>
      </c>
      <c r="C62" s="20"/>
      <c r="D62" s="20">
        <f>IF($A62="","",1+IF($G62="",0,1))</f>
      </c>
      <c r="E62" s="20"/>
      <c r="F62" s="20"/>
      <c r="G62" s="20"/>
      <c r="H62" s="22"/>
      <c r="I62" s="20"/>
    </row>
    <row r="63" spans="1:9" x14ac:dyDescent="0.25">
      <c r="A63" s="24">
        <f>IF('Список на гости'!B62="","",TRIM('Список на гости'!B62&amp;" "&amp;'Список на гости'!C62))</f>
      </c>
      <c r="B63" s="24">
        <f>IF('Список на гости'!A62="","",'Список на гости'!A62)</f>
      </c>
      <c r="C63" s="24"/>
      <c r="D63" s="24">
        <f>IF($A63="","",1+IF($G63="",0,1))</f>
      </c>
      <c r="E63" s="24"/>
      <c r="F63" s="24"/>
      <c r="G63" s="24"/>
      <c r="H63" s="26"/>
      <c r="I63" s="24"/>
    </row>
    <row r="64" spans="1:9" x14ac:dyDescent="0.25">
      <c r="A64" s="20">
        <f>IF('Список на гости'!B63="","",TRIM('Список на гости'!B63&amp;" "&amp;'Список на гости'!C63))</f>
      </c>
      <c r="B64" s="20">
        <f>IF('Список на гости'!A63="","",'Список на гости'!A63)</f>
      </c>
      <c r="C64" s="20"/>
      <c r="D64" s="20">
        <f>IF($A64="","",1+IF($G64="",0,1))</f>
      </c>
      <c r="E64" s="20"/>
      <c r="F64" s="20"/>
      <c r="G64" s="20"/>
      <c r="H64" s="22"/>
      <c r="I64" s="20"/>
    </row>
    <row r="65" spans="1:9" x14ac:dyDescent="0.25">
      <c r="A65" s="24">
        <f>IF('Список на гости'!B64="","",TRIM('Список на гости'!B64&amp;" "&amp;'Список на гости'!C64))</f>
      </c>
      <c r="B65" s="24">
        <f>IF('Список на гости'!A64="","",'Список на гости'!A64)</f>
      </c>
      <c r="C65" s="24"/>
      <c r="D65" s="24">
        <f>IF($A65="","",1+IF($G65="",0,1))</f>
      </c>
      <c r="E65" s="24"/>
      <c r="F65" s="24"/>
      <c r="G65" s="24"/>
      <c r="H65" s="26"/>
      <c r="I65" s="24"/>
    </row>
    <row r="66" spans="1:9" x14ac:dyDescent="0.25">
      <c r="A66" s="20">
        <f>IF('Список на гости'!B65="","",TRIM('Список на гости'!B65&amp;" "&amp;'Список на гости'!C65))</f>
      </c>
      <c r="B66" s="20">
        <f>IF('Список на гости'!A65="","",'Список на гости'!A65)</f>
      </c>
      <c r="C66" s="20"/>
      <c r="D66" s="20">
        <f>IF($A66="","",1+IF($G66="",0,1))</f>
      </c>
      <c r="E66" s="20"/>
      <c r="F66" s="20"/>
      <c r="G66" s="20"/>
      <c r="H66" s="22"/>
      <c r="I66" s="20"/>
    </row>
    <row r="67" spans="1:9" x14ac:dyDescent="0.25">
      <c r="A67" s="24">
        <f>IF('Список на гости'!B66="","",TRIM('Список на гости'!B66&amp;" "&amp;'Список на гости'!C66))</f>
      </c>
      <c r="B67" s="24">
        <f>IF('Список на гости'!A66="","",'Список на гости'!A66)</f>
      </c>
      <c r="C67" s="24"/>
      <c r="D67" s="24">
        <f>IF($A67="","",1+IF($G67="",0,1))</f>
      </c>
      <c r="E67" s="24"/>
      <c r="F67" s="24"/>
      <c r="G67" s="24"/>
      <c r="H67" s="26"/>
      <c r="I67" s="24"/>
    </row>
    <row r="68" spans="1:9" x14ac:dyDescent="0.25">
      <c r="A68" s="20">
        <f>IF('Список на гости'!B67="","",TRIM('Список на гости'!B67&amp;" "&amp;'Список на гости'!C67))</f>
      </c>
      <c r="B68" s="20">
        <f>IF('Список на гости'!A67="","",'Список на гости'!A67)</f>
      </c>
      <c r="C68" s="20"/>
      <c r="D68" s="20">
        <f>IF($A68="","",1+IF($G68="",0,1))</f>
      </c>
      <c r="E68" s="20"/>
      <c r="F68" s="20"/>
      <c r="G68" s="20"/>
      <c r="H68" s="22"/>
      <c r="I68" s="20"/>
    </row>
    <row r="69" spans="1:9" x14ac:dyDescent="0.25">
      <c r="A69" s="24">
        <f>IF('Список на гости'!B68="","",TRIM('Список на гости'!B68&amp;" "&amp;'Список на гости'!C68))</f>
      </c>
      <c r="B69" s="24">
        <f>IF('Список на гости'!A68="","",'Список на гости'!A68)</f>
      </c>
      <c r="C69" s="24"/>
      <c r="D69" s="24">
        <f>IF($A69="","",1+IF($G69="",0,1))</f>
      </c>
      <c r="E69" s="24"/>
      <c r="F69" s="24"/>
      <c r="G69" s="24"/>
      <c r="H69" s="26"/>
      <c r="I69" s="24"/>
    </row>
    <row r="70" spans="1:9" x14ac:dyDescent="0.25">
      <c r="A70" s="20">
        <f>IF('Список на гости'!B69="","",TRIM('Список на гости'!B69&amp;" "&amp;'Список на гости'!C69))</f>
      </c>
      <c r="B70" s="20">
        <f>IF('Список на гости'!A69="","",'Список на гости'!A69)</f>
      </c>
      <c r="C70" s="20"/>
      <c r="D70" s="20">
        <f>IF($A70="","",1+IF($G70="",0,1))</f>
      </c>
      <c r="E70" s="20"/>
      <c r="F70" s="20"/>
      <c r="G70" s="20"/>
      <c r="H70" s="22"/>
      <c r="I70" s="20"/>
    </row>
    <row r="71" spans="1:9" x14ac:dyDescent="0.25">
      <c r="A71" s="24">
        <f>IF('Список на гости'!B70="","",TRIM('Список на гости'!B70&amp;" "&amp;'Список на гости'!C70))</f>
      </c>
      <c r="B71" s="24">
        <f>IF('Список на гости'!A70="","",'Список на гости'!A70)</f>
      </c>
      <c r="C71" s="24"/>
      <c r="D71" s="24">
        <f>IF($A71="","",1+IF($G71="",0,1))</f>
      </c>
      <c r="E71" s="24"/>
      <c r="F71" s="24"/>
      <c r="G71" s="24"/>
      <c r="H71" s="26"/>
      <c r="I71" s="24"/>
    </row>
    <row r="72" spans="1:9" x14ac:dyDescent="0.25">
      <c r="A72" s="20">
        <f>IF('Список на гости'!B71="","",TRIM('Список на гости'!B71&amp;" "&amp;'Список на гости'!C71))</f>
      </c>
      <c r="B72" s="20">
        <f>IF('Список на гости'!A71="","",'Список на гости'!A71)</f>
      </c>
      <c r="C72" s="20"/>
      <c r="D72" s="20">
        <f>IF($A72="","",1+IF($G72="",0,1))</f>
      </c>
      <c r="E72" s="20"/>
      <c r="F72" s="20"/>
      <c r="G72" s="20"/>
      <c r="H72" s="22"/>
      <c r="I72" s="20"/>
    </row>
    <row r="73" spans="1:9" x14ac:dyDescent="0.25">
      <c r="A73" s="24">
        <f>IF('Список на гости'!B72="","",TRIM('Список на гости'!B72&amp;" "&amp;'Список на гости'!C72))</f>
      </c>
      <c r="B73" s="24">
        <f>IF('Список на гости'!A72="","",'Список на гости'!A72)</f>
      </c>
      <c r="C73" s="24"/>
      <c r="D73" s="24">
        <f>IF($A73="","",1+IF($G73="",0,1))</f>
      </c>
      <c r="E73" s="24"/>
      <c r="F73" s="24"/>
      <c r="G73" s="24"/>
      <c r="H73" s="26"/>
      <c r="I73" s="24"/>
    </row>
    <row r="74" spans="1:9" x14ac:dyDescent="0.25">
      <c r="A74" s="20">
        <f>IF('Список на гости'!B73="","",TRIM('Список на гости'!B73&amp;" "&amp;'Список на гости'!C73))</f>
      </c>
      <c r="B74" s="20">
        <f>IF('Список на гости'!A73="","",'Список на гости'!A73)</f>
      </c>
      <c r="C74" s="20"/>
      <c r="D74" s="20">
        <f>IF($A74="","",1+IF($G74="",0,1))</f>
      </c>
      <c r="E74" s="20"/>
      <c r="F74" s="20"/>
      <c r="G74" s="20"/>
      <c r="H74" s="22"/>
      <c r="I74" s="20"/>
    </row>
    <row r="75" spans="1:9" x14ac:dyDescent="0.25">
      <c r="A75" s="24">
        <f>IF('Список на гости'!B74="","",TRIM('Список на гости'!B74&amp;" "&amp;'Список на гости'!C74))</f>
      </c>
      <c r="B75" s="24">
        <f>IF('Список на гости'!A74="","",'Список на гости'!A74)</f>
      </c>
      <c r="C75" s="24"/>
      <c r="D75" s="24">
        <f>IF($A75="","",1+IF($G75="",0,1))</f>
      </c>
      <c r="E75" s="24"/>
      <c r="F75" s="24"/>
      <c r="G75" s="24"/>
      <c r="H75" s="26"/>
      <c r="I75" s="24"/>
    </row>
    <row r="76" spans="1:9" x14ac:dyDescent="0.25">
      <c r="A76" s="20">
        <f>IF('Список на гости'!B75="","",TRIM('Список на гости'!B75&amp;" "&amp;'Список на гости'!C75))</f>
      </c>
      <c r="B76" s="20">
        <f>IF('Список на гости'!A75="","",'Список на гости'!A75)</f>
      </c>
      <c r="C76" s="20"/>
      <c r="D76" s="20">
        <f>IF($A76="","",1+IF($G76="",0,1))</f>
      </c>
      <c r="E76" s="20"/>
      <c r="F76" s="20"/>
      <c r="G76" s="20"/>
      <c r="H76" s="22"/>
      <c r="I76" s="20"/>
    </row>
    <row r="77" spans="1:9" x14ac:dyDescent="0.25">
      <c r="A77" s="24">
        <f>IF('Список на гости'!B76="","",TRIM('Список на гости'!B76&amp;" "&amp;'Список на гости'!C76))</f>
      </c>
      <c r="B77" s="24">
        <f>IF('Список на гости'!A76="","",'Список на гости'!A76)</f>
      </c>
      <c r="C77" s="24"/>
      <c r="D77" s="24">
        <f>IF($A77="","",1+IF($G77="",0,1))</f>
      </c>
      <c r="E77" s="24"/>
      <c r="F77" s="24"/>
      <c r="G77" s="24"/>
      <c r="H77" s="26"/>
      <c r="I77" s="24"/>
    </row>
    <row r="78" spans="1:9" x14ac:dyDescent="0.25">
      <c r="A78" s="20">
        <f>IF('Список на гости'!B77="","",TRIM('Список на гости'!B77&amp;" "&amp;'Список на гости'!C77))</f>
      </c>
      <c r="B78" s="20">
        <f>IF('Список на гости'!A77="","",'Список на гости'!A77)</f>
      </c>
      <c r="C78" s="20"/>
      <c r="D78" s="20">
        <f>IF($A78="","",1+IF($G78="",0,1))</f>
      </c>
      <c r="E78" s="20"/>
      <c r="F78" s="20"/>
      <c r="G78" s="20"/>
      <c r="H78" s="22"/>
      <c r="I78" s="20"/>
    </row>
    <row r="79" spans="1:9" x14ac:dyDescent="0.25">
      <c r="A79" s="24">
        <f>IF('Список на гости'!B78="","",TRIM('Список на гости'!B78&amp;" "&amp;'Список на гости'!C78))</f>
      </c>
      <c r="B79" s="24">
        <f>IF('Список на гости'!A78="","",'Список на гости'!A78)</f>
      </c>
      <c r="C79" s="24"/>
      <c r="D79" s="24">
        <f>IF($A79="","",1+IF($G79="",0,1))</f>
      </c>
      <c r="E79" s="24"/>
      <c r="F79" s="24"/>
      <c r="G79" s="24"/>
      <c r="H79" s="26"/>
      <c r="I79" s="24"/>
    </row>
    <row r="80" spans="1:9" x14ac:dyDescent="0.25">
      <c r="A80" s="20">
        <f>IF('Список на гости'!B79="","",TRIM('Список на гости'!B79&amp;" "&amp;'Список на гости'!C79))</f>
      </c>
      <c r="B80" s="20">
        <f>IF('Список на гости'!A79="","",'Список на гости'!A79)</f>
      </c>
      <c r="C80" s="20"/>
      <c r="D80" s="20">
        <f>IF($A80="","",1+IF($G80="",0,1))</f>
      </c>
      <c r="E80" s="20"/>
      <c r="F80" s="20"/>
      <c r="G80" s="20"/>
      <c r="H80" s="22"/>
      <c r="I80" s="20"/>
    </row>
    <row r="81" spans="1:9" x14ac:dyDescent="0.25">
      <c r="A81" s="24">
        <f>IF('Список на гости'!B80="","",TRIM('Список на гости'!B80&amp;" "&amp;'Список на гости'!C80))</f>
      </c>
      <c r="B81" s="24">
        <f>IF('Список на гости'!A80="","",'Список на гости'!A80)</f>
      </c>
      <c r="C81" s="24"/>
      <c r="D81" s="24">
        <f>IF($A81="","",1+IF($G81="",0,1))</f>
      </c>
      <c r="E81" s="24"/>
      <c r="F81" s="24"/>
      <c r="G81" s="24"/>
      <c r="H81" s="26"/>
      <c r="I81" s="24"/>
    </row>
    <row r="82" spans="1:9" x14ac:dyDescent="0.25">
      <c r="A82" s="20">
        <f>IF('Список на гости'!B81="","",TRIM('Список на гости'!B81&amp;" "&amp;'Список на гости'!C81))</f>
      </c>
      <c r="B82" s="20">
        <f>IF('Список на гости'!A81="","",'Список на гости'!A81)</f>
      </c>
      <c r="C82" s="20"/>
      <c r="D82" s="20">
        <f>IF($A82="","",1+IF($G82="",0,1))</f>
      </c>
      <c r="E82" s="20"/>
      <c r="F82" s="20"/>
      <c r="G82" s="20"/>
      <c r="H82" s="22"/>
      <c r="I82" s="20"/>
    </row>
    <row r="83" spans="1:9" x14ac:dyDescent="0.25">
      <c r="A83" s="24">
        <f>IF('Список на гости'!B82="","",TRIM('Список на гости'!B82&amp;" "&amp;'Список на гости'!C82))</f>
      </c>
      <c r="B83" s="24">
        <f>IF('Список на гости'!A82="","",'Список на гости'!A82)</f>
      </c>
      <c r="C83" s="24"/>
      <c r="D83" s="24">
        <f>IF($A83="","",1+IF($G83="",0,1))</f>
      </c>
      <c r="E83" s="24"/>
      <c r="F83" s="24"/>
      <c r="G83" s="24"/>
      <c r="H83" s="26"/>
      <c r="I83" s="24"/>
    </row>
    <row r="84" spans="1:9" x14ac:dyDescent="0.25">
      <c r="A84" s="20">
        <f>IF('Список на гости'!B83="","",TRIM('Список на гости'!B83&amp;" "&amp;'Список на гости'!C83))</f>
      </c>
      <c r="B84" s="20">
        <f>IF('Список на гости'!A83="","",'Список на гости'!A83)</f>
      </c>
      <c r="C84" s="20"/>
      <c r="D84" s="20">
        <f>IF($A84="","",1+IF($G84="",0,1))</f>
      </c>
      <c r="E84" s="20"/>
      <c r="F84" s="20"/>
      <c r="G84" s="20"/>
      <c r="H84" s="22"/>
      <c r="I84" s="20"/>
    </row>
    <row r="85" spans="1:9" x14ac:dyDescent="0.25">
      <c r="A85" s="24">
        <f>IF('Список на гости'!B84="","",TRIM('Список на гости'!B84&amp;" "&amp;'Список на гости'!C84))</f>
      </c>
      <c r="B85" s="24">
        <f>IF('Список на гости'!A84="","",'Список на гости'!A84)</f>
      </c>
      <c r="C85" s="24"/>
      <c r="D85" s="24">
        <f>IF($A85="","",1+IF($G85="",0,1))</f>
      </c>
      <c r="E85" s="24"/>
      <c r="F85" s="24"/>
      <c r="G85" s="24"/>
      <c r="H85" s="26"/>
      <c r="I85" s="24"/>
    </row>
    <row r="86" spans="1:9" x14ac:dyDescent="0.25">
      <c r="A86" s="20">
        <f>IF('Список на гости'!B85="","",TRIM('Список на гости'!B85&amp;" "&amp;'Список на гости'!C85))</f>
      </c>
      <c r="B86" s="20">
        <f>IF('Список на гости'!A85="","",'Список на гости'!A85)</f>
      </c>
      <c r="C86" s="20"/>
      <c r="D86" s="20">
        <f>IF($A86="","",1+IF($G86="",0,1))</f>
      </c>
      <c r="E86" s="20"/>
      <c r="F86" s="20"/>
      <c r="G86" s="20"/>
      <c r="H86" s="22"/>
      <c r="I86" s="20"/>
    </row>
    <row r="87" spans="1:9" x14ac:dyDescent="0.25">
      <c r="A87" s="24">
        <f>IF('Список на гости'!B86="","",TRIM('Список на гости'!B86&amp;" "&amp;'Список на гости'!C86))</f>
      </c>
      <c r="B87" s="24">
        <f>IF('Список на гости'!A86="","",'Список на гости'!A86)</f>
      </c>
      <c r="C87" s="24"/>
      <c r="D87" s="24">
        <f>IF($A87="","",1+IF($G87="",0,1))</f>
      </c>
      <c r="E87" s="24"/>
      <c r="F87" s="24"/>
      <c r="G87" s="24"/>
      <c r="H87" s="26"/>
      <c r="I87" s="24"/>
    </row>
    <row r="88" spans="1:9" x14ac:dyDescent="0.25">
      <c r="A88" s="20">
        <f>IF('Список на гости'!B87="","",TRIM('Список на гости'!B87&amp;" "&amp;'Список на гости'!C87))</f>
      </c>
      <c r="B88" s="20">
        <f>IF('Список на гости'!A87="","",'Список на гости'!A87)</f>
      </c>
      <c r="C88" s="20"/>
      <c r="D88" s="20">
        <f>IF($A88="","",1+IF($G88="",0,1))</f>
      </c>
      <c r="E88" s="20"/>
      <c r="F88" s="20"/>
      <c r="G88" s="20"/>
      <c r="H88" s="22"/>
      <c r="I88" s="20"/>
    </row>
    <row r="89" spans="1:9" x14ac:dyDescent="0.25">
      <c r="A89" s="24">
        <f>IF('Список на гости'!B88="","",TRIM('Список на гости'!B88&amp;" "&amp;'Список на гости'!C88))</f>
      </c>
      <c r="B89" s="24">
        <f>IF('Список на гости'!A88="","",'Список на гости'!A88)</f>
      </c>
      <c r="C89" s="24"/>
      <c r="D89" s="24">
        <f>IF($A89="","",1+IF($G89="",0,1))</f>
      </c>
      <c r="E89" s="24"/>
      <c r="F89" s="24"/>
      <c r="G89" s="24"/>
      <c r="H89" s="26"/>
      <c r="I89" s="24"/>
    </row>
    <row r="90" spans="1:9" x14ac:dyDescent="0.25">
      <c r="A90" s="20">
        <f>IF('Список на гости'!B89="","",TRIM('Список на гости'!B89&amp;" "&amp;'Список на гости'!C89))</f>
      </c>
      <c r="B90" s="20">
        <f>IF('Список на гости'!A89="","",'Список на гости'!A89)</f>
      </c>
      <c r="C90" s="20"/>
      <c r="D90" s="20">
        <f>IF($A90="","",1+IF($G90="",0,1))</f>
      </c>
      <c r="E90" s="20"/>
      <c r="F90" s="20"/>
      <c r="G90" s="20"/>
      <c r="H90" s="22"/>
      <c r="I90" s="20"/>
    </row>
    <row r="91" spans="1:9" x14ac:dyDescent="0.25">
      <c r="A91" s="24">
        <f>IF('Список на гости'!B90="","",TRIM('Список на гости'!B90&amp;" "&amp;'Список на гости'!C90))</f>
      </c>
      <c r="B91" s="24">
        <f>IF('Список на гости'!A90="","",'Список на гости'!A90)</f>
      </c>
      <c r="C91" s="24"/>
      <c r="D91" s="24">
        <f>IF($A91="","",1+IF($G91="",0,1))</f>
      </c>
      <c r="E91" s="24"/>
      <c r="F91" s="24"/>
      <c r="G91" s="24"/>
      <c r="H91" s="26"/>
      <c r="I91" s="24"/>
    </row>
    <row r="92" spans="1:9" x14ac:dyDescent="0.25">
      <c r="A92" s="20">
        <f>IF('Список на гости'!B91="","",TRIM('Список на гости'!B91&amp;" "&amp;'Список на гости'!C91))</f>
      </c>
      <c r="B92" s="20">
        <f>IF('Список на гости'!A91="","",'Список на гости'!A91)</f>
      </c>
      <c r="C92" s="20"/>
      <c r="D92" s="20">
        <f>IF($A92="","",1+IF($G92="",0,1))</f>
      </c>
      <c r="E92" s="20"/>
      <c r="F92" s="20"/>
      <c r="G92" s="20"/>
      <c r="H92" s="22"/>
      <c r="I92" s="20"/>
    </row>
    <row r="93" spans="1:9" x14ac:dyDescent="0.25">
      <c r="A93" s="24">
        <f>IF('Список на гости'!B92="","",TRIM('Список на гости'!B92&amp;" "&amp;'Список на гости'!C92))</f>
      </c>
      <c r="B93" s="24">
        <f>IF('Список на гости'!A92="","",'Список на гости'!A92)</f>
      </c>
      <c r="C93" s="24"/>
      <c r="D93" s="24">
        <f>IF($A93="","",1+IF($G93="",0,1))</f>
      </c>
      <c r="E93" s="24"/>
      <c r="F93" s="24"/>
      <c r="G93" s="24"/>
      <c r="H93" s="26"/>
      <c r="I93" s="24"/>
    </row>
    <row r="94" spans="1:9" x14ac:dyDescent="0.25">
      <c r="A94" s="20">
        <f>IF('Список на гости'!B93="","",TRIM('Список на гости'!B93&amp;" "&amp;'Список на гости'!C93))</f>
      </c>
      <c r="B94" s="20">
        <f>IF('Список на гости'!A93="","",'Список на гости'!A93)</f>
      </c>
      <c r="C94" s="20"/>
      <c r="D94" s="20">
        <f>IF($A94="","",1+IF($G94="",0,1))</f>
      </c>
      <c r="E94" s="20"/>
      <c r="F94" s="20"/>
      <c r="G94" s="20"/>
      <c r="H94" s="22"/>
      <c r="I94" s="20"/>
    </row>
    <row r="95" spans="1:9" x14ac:dyDescent="0.25">
      <c r="A95" s="24">
        <f>IF('Список на гости'!B94="","",TRIM('Список на гости'!B94&amp;" "&amp;'Список на гости'!C94))</f>
      </c>
      <c r="B95" s="24">
        <f>IF('Список на гости'!A94="","",'Список на гости'!A94)</f>
      </c>
      <c r="C95" s="24"/>
      <c r="D95" s="24">
        <f>IF($A95="","",1+IF($G95="",0,1))</f>
      </c>
      <c r="E95" s="24"/>
      <c r="F95" s="24"/>
      <c r="G95" s="24"/>
      <c r="H95" s="26"/>
      <c r="I95" s="24"/>
    </row>
    <row r="96" spans="1:9" x14ac:dyDescent="0.25">
      <c r="A96" s="20">
        <f>IF('Список на гости'!B95="","",TRIM('Список на гости'!B95&amp;" "&amp;'Список на гости'!C95))</f>
      </c>
      <c r="B96" s="20">
        <f>IF('Список на гости'!A95="","",'Список на гости'!A95)</f>
      </c>
      <c r="C96" s="20"/>
      <c r="D96" s="20">
        <f>IF($A96="","",1+IF($G96="",0,1))</f>
      </c>
      <c r="E96" s="20"/>
      <c r="F96" s="20"/>
      <c r="G96" s="20"/>
      <c r="H96" s="22"/>
      <c r="I96" s="20"/>
    </row>
    <row r="97" spans="1:9" x14ac:dyDescent="0.25">
      <c r="A97" s="24">
        <f>IF('Список на гости'!B96="","",TRIM('Список на гости'!B96&amp;" "&amp;'Список на гости'!C96))</f>
      </c>
      <c r="B97" s="24">
        <f>IF('Список на гости'!A96="","",'Список на гости'!A96)</f>
      </c>
      <c r="C97" s="24"/>
      <c r="D97" s="24">
        <f>IF($A97="","",1+IF($G97="",0,1))</f>
      </c>
      <c r="E97" s="24"/>
      <c r="F97" s="24"/>
      <c r="G97" s="24"/>
      <c r="H97" s="26"/>
      <c r="I97" s="24"/>
    </row>
    <row r="98" spans="1:9" x14ac:dyDescent="0.25">
      <c r="A98" s="20">
        <f>IF('Список на гости'!B97="","",TRIM('Список на гости'!B97&amp;" "&amp;'Список на гости'!C97))</f>
      </c>
      <c r="B98" s="20">
        <f>IF('Список на гости'!A97="","",'Список на гости'!A97)</f>
      </c>
      <c r="C98" s="20"/>
      <c r="D98" s="20">
        <f>IF($A98="","",1+IF($G98="",0,1))</f>
      </c>
      <c r="E98" s="20"/>
      <c r="F98" s="20"/>
      <c r="G98" s="20"/>
      <c r="H98" s="22"/>
      <c r="I98" s="20"/>
    </row>
    <row r="99" spans="1:9" x14ac:dyDescent="0.25">
      <c r="A99" s="24">
        <f>IF('Список на гости'!B98="","",TRIM('Список на гости'!B98&amp;" "&amp;'Список на гости'!C98))</f>
      </c>
      <c r="B99" s="24">
        <f>IF('Список на гости'!A98="","",'Список на гости'!A98)</f>
      </c>
      <c r="C99" s="24"/>
      <c r="D99" s="24">
        <f>IF($A99="","",1+IF($G99="",0,1))</f>
      </c>
      <c r="E99" s="24"/>
      <c r="F99" s="24"/>
      <c r="G99" s="24"/>
      <c r="H99" s="26"/>
      <c r="I99" s="24"/>
    </row>
    <row r="100" spans="1:9" x14ac:dyDescent="0.25">
      <c r="A100" s="20">
        <f>IF('Список на гости'!B99="","",TRIM('Список на гости'!B99&amp;" "&amp;'Список на гости'!C99))</f>
      </c>
      <c r="B100" s="20">
        <f>IF('Список на гости'!A99="","",'Список на гости'!A99)</f>
      </c>
      <c r="C100" s="20"/>
      <c r="D100" s="20">
        <f>IF($A100="","",1+IF($G100="",0,1))</f>
      </c>
      <c r="E100" s="20"/>
      <c r="F100" s="20"/>
      <c r="G100" s="20"/>
      <c r="H100" s="22"/>
      <c r="I100" s="20"/>
    </row>
    <row r="101" spans="1:9" x14ac:dyDescent="0.25">
      <c r="A101" s="24">
        <f>IF('Список на гости'!B100="","",TRIM('Список на гости'!B100&amp;" "&amp;'Список на гости'!C100))</f>
      </c>
      <c r="B101" s="24">
        <f>IF('Список на гости'!A100="","",'Список на гости'!A100)</f>
      </c>
      <c r="C101" s="24"/>
      <c r="D101" s="24">
        <f>IF($A101="","",1+IF($G101="",0,1))</f>
      </c>
      <c r="E101" s="24"/>
      <c r="F101" s="24"/>
      <c r="G101" s="24"/>
      <c r="H101" s="26"/>
      <c r="I101" s="24"/>
    </row>
    <row r="102" spans="1:9" x14ac:dyDescent="0.25">
      <c r="A102" s="20">
        <f>IF('Список на гости'!B101="","",TRIM('Список на гости'!B101&amp;" "&amp;'Список на гости'!C101))</f>
      </c>
      <c r="B102" s="20">
        <f>IF('Список на гости'!A101="","",'Список на гости'!A101)</f>
      </c>
      <c r="C102" s="20"/>
      <c r="D102" s="20">
        <f>IF($A102="","",1+IF($G102="",0,1))</f>
      </c>
      <c r="E102" s="20"/>
      <c r="F102" s="20"/>
      <c r="G102" s="20"/>
      <c r="H102" s="22"/>
      <c r="I102" s="20"/>
    </row>
    <row r="103" spans="1:9" x14ac:dyDescent="0.25">
      <c r="A103" s="24">
        <f>IF('Список на гости'!B102="","",TRIM('Список на гости'!B102&amp;" "&amp;'Список на гости'!C102))</f>
      </c>
      <c r="B103" s="24">
        <f>IF('Список на гости'!A102="","",'Список на гости'!A102)</f>
      </c>
      <c r="C103" s="24"/>
      <c r="D103" s="24">
        <f>IF($A103="","",1+IF($G103="",0,1))</f>
      </c>
      <c r="E103" s="24"/>
      <c r="F103" s="24"/>
      <c r="G103" s="24"/>
      <c r="H103" s="26"/>
      <c r="I103" s="24"/>
    </row>
    <row r="104" spans="1:9" x14ac:dyDescent="0.25">
      <c r="A104" s="20">
        <f>IF('Список на гости'!B103="","",TRIM('Список на гости'!B103&amp;" "&amp;'Список на гости'!C103))</f>
      </c>
      <c r="B104" s="20">
        <f>IF('Список на гости'!A103="","",'Список на гости'!A103)</f>
      </c>
      <c r="C104" s="20"/>
      <c r="D104" s="20">
        <f>IF($A104="","",1+IF($G104="",0,1))</f>
      </c>
      <c r="E104" s="20"/>
      <c r="F104" s="20"/>
      <c r="G104" s="20"/>
      <c r="H104" s="22"/>
      <c r="I104" s="20"/>
    </row>
    <row r="105" spans="1:9" x14ac:dyDescent="0.25">
      <c r="A105" s="24">
        <f>IF('Список на гости'!B104="","",TRIM('Список на гости'!B104&amp;" "&amp;'Список на гости'!C104))</f>
      </c>
      <c r="B105" s="24">
        <f>IF('Список на гости'!A104="","",'Список на гости'!A104)</f>
      </c>
      <c r="C105" s="24"/>
      <c r="D105" s="24">
        <f>IF($A105="","",1+IF($G105="",0,1))</f>
      </c>
      <c r="E105" s="24"/>
      <c r="F105" s="24"/>
      <c r="G105" s="24"/>
      <c r="H105" s="26"/>
      <c r="I105" s="24"/>
    </row>
    <row r="106" spans="1:9" x14ac:dyDescent="0.25">
      <c r="A106" s="20">
        <f>IF('Список на гости'!B105="","",TRIM('Список на гости'!B105&amp;" "&amp;'Список на гости'!C105))</f>
      </c>
      <c r="B106" s="20">
        <f>IF('Список на гости'!A105="","",'Список на гости'!A105)</f>
      </c>
      <c r="C106" s="20"/>
      <c r="D106" s="20">
        <f>IF($A106="","",1+IF($G106="",0,1))</f>
      </c>
      <c r="E106" s="20"/>
      <c r="F106" s="20"/>
      <c r="G106" s="20"/>
      <c r="H106" s="22"/>
      <c r="I106" s="20"/>
    </row>
    <row r="107" spans="1:9" x14ac:dyDescent="0.25">
      <c r="A107" s="24">
        <f>IF('Список на гости'!B106="","",TRIM('Список на гости'!B106&amp;" "&amp;'Список на гости'!C106))</f>
      </c>
      <c r="B107" s="24">
        <f>IF('Список на гости'!A106="","",'Список на гости'!A106)</f>
      </c>
      <c r="C107" s="24"/>
      <c r="D107" s="24">
        <f>IF($A107="","",1+IF($G107="",0,1))</f>
      </c>
      <c r="E107" s="24"/>
      <c r="F107" s="24"/>
      <c r="G107" s="24"/>
      <c r="H107" s="26"/>
      <c r="I107" s="24"/>
    </row>
    <row r="108" spans="1:9" x14ac:dyDescent="0.25">
      <c r="A108" s="20">
        <f>IF('Список на гости'!B107="","",TRIM('Список на гости'!B107&amp;" "&amp;'Список на гости'!C107))</f>
      </c>
      <c r="B108" s="20">
        <f>IF('Список на гости'!A107="","",'Список на гости'!A107)</f>
      </c>
      <c r="C108" s="20"/>
      <c r="D108" s="20">
        <f>IF($A108="","",1+IF($G108="",0,1))</f>
      </c>
      <c r="E108" s="20"/>
      <c r="F108" s="20"/>
      <c r="G108" s="20"/>
      <c r="H108" s="22"/>
      <c r="I108" s="20"/>
    </row>
    <row r="109" spans="1:9" x14ac:dyDescent="0.25">
      <c r="A109" s="24">
        <f>IF('Список на гости'!B108="","",TRIM('Список на гости'!B108&amp;" "&amp;'Список на гости'!C108))</f>
      </c>
      <c r="B109" s="24">
        <f>IF('Список на гости'!A108="","",'Список на гости'!A108)</f>
      </c>
      <c r="C109" s="24"/>
      <c r="D109" s="24">
        <f>IF($A109="","",1+IF($G109="",0,1))</f>
      </c>
      <c r="E109" s="24"/>
      <c r="F109" s="24"/>
      <c r="G109" s="24"/>
      <c r="H109" s="26"/>
      <c r="I109" s="24"/>
    </row>
    <row r="110" spans="1:9" x14ac:dyDescent="0.25">
      <c r="A110" s="20">
        <f>IF('Список на гости'!B109="","",TRIM('Список на гости'!B109&amp;" "&amp;'Список на гости'!C109))</f>
      </c>
      <c r="B110" s="20">
        <f>IF('Список на гости'!A109="","",'Список на гости'!A109)</f>
      </c>
      <c r="C110" s="20"/>
      <c r="D110" s="20">
        <f>IF($A110="","",1+IF($G110="",0,1))</f>
      </c>
      <c r="E110" s="20"/>
      <c r="F110" s="20"/>
      <c r="G110" s="20"/>
      <c r="H110" s="22"/>
      <c r="I110" s="20"/>
    </row>
    <row r="111" spans="1:9" x14ac:dyDescent="0.25">
      <c r="A111" s="24">
        <f>IF('Список на гости'!B110="","",TRIM('Список на гости'!B110&amp;" "&amp;'Список на гости'!C110))</f>
      </c>
      <c r="B111" s="24">
        <f>IF('Список на гости'!A110="","",'Список на гости'!A110)</f>
      </c>
      <c r="C111" s="24"/>
      <c r="D111" s="24">
        <f>IF($A111="","",1+IF($G111="",0,1))</f>
      </c>
      <c r="E111" s="24"/>
      <c r="F111" s="24"/>
      <c r="G111" s="24"/>
      <c r="H111" s="26"/>
      <c r="I111" s="24"/>
    </row>
    <row r="112" spans="1:9" x14ac:dyDescent="0.25">
      <c r="A112" s="20">
        <f>IF('Список на гости'!B111="","",TRIM('Список на гости'!B111&amp;" "&amp;'Список на гости'!C111))</f>
      </c>
      <c r="B112" s="20">
        <f>IF('Список на гости'!A111="","",'Список на гости'!A111)</f>
      </c>
      <c r="C112" s="20"/>
      <c r="D112" s="20">
        <f>IF($A112="","",1+IF($G112="",0,1))</f>
      </c>
      <c r="E112" s="20"/>
      <c r="F112" s="20"/>
      <c r="G112" s="20"/>
      <c r="H112" s="22"/>
      <c r="I112" s="20"/>
    </row>
    <row r="113" spans="1:9" x14ac:dyDescent="0.25">
      <c r="A113" s="24">
        <f>IF('Список на гости'!B112="","",TRIM('Список на гости'!B112&amp;" "&amp;'Список на гости'!C112))</f>
      </c>
      <c r="B113" s="24">
        <f>IF('Список на гости'!A112="","",'Список на гости'!A112)</f>
      </c>
      <c r="C113" s="24"/>
      <c r="D113" s="24">
        <f>IF($A113="","",1+IF($G113="",0,1))</f>
      </c>
      <c r="E113" s="24"/>
      <c r="F113" s="24"/>
      <c r="G113" s="24"/>
      <c r="H113" s="26"/>
      <c r="I113" s="24"/>
    </row>
    <row r="114" spans="1:9" x14ac:dyDescent="0.25">
      <c r="A114" s="20">
        <f>IF('Список на гости'!B113="","",TRIM('Список на гости'!B113&amp;" "&amp;'Список на гости'!C113))</f>
      </c>
      <c r="B114" s="20">
        <f>IF('Список на гости'!A113="","",'Список на гости'!A113)</f>
      </c>
      <c r="C114" s="20"/>
      <c r="D114" s="20">
        <f>IF($A114="","",1+IF($G114="",0,1))</f>
      </c>
      <c r="E114" s="20"/>
      <c r="F114" s="20"/>
      <c r="G114" s="20"/>
      <c r="H114" s="22"/>
      <c r="I114" s="20"/>
    </row>
    <row r="115" spans="1:9" x14ac:dyDescent="0.25">
      <c r="A115" s="24">
        <f>IF('Список на гости'!B114="","",TRIM('Список на гости'!B114&amp;" "&amp;'Список на гости'!C114))</f>
      </c>
      <c r="B115" s="24">
        <f>IF('Список на гости'!A114="","",'Список на гости'!A114)</f>
      </c>
      <c r="C115" s="24"/>
      <c r="D115" s="24">
        <f>IF($A115="","",1+IF($G115="",0,1))</f>
      </c>
      <c r="E115" s="24"/>
      <c r="F115" s="24"/>
      <c r="G115" s="24"/>
      <c r="H115" s="26"/>
      <c r="I115" s="24"/>
    </row>
    <row r="116" spans="1:9" x14ac:dyDescent="0.25">
      <c r="A116" s="20">
        <f>IF('Список на гости'!B115="","",TRIM('Список на гости'!B115&amp;" "&amp;'Список на гости'!C115))</f>
      </c>
      <c r="B116" s="20">
        <f>IF('Список на гости'!A115="","",'Список на гости'!A115)</f>
      </c>
      <c r="C116" s="20"/>
      <c r="D116" s="20">
        <f>IF($A116="","",1+IF($G116="",0,1))</f>
      </c>
      <c r="E116" s="20"/>
      <c r="F116" s="20"/>
      <c r="G116" s="20"/>
      <c r="H116" s="22"/>
      <c r="I116" s="20"/>
    </row>
    <row r="117" spans="1:9" x14ac:dyDescent="0.25">
      <c r="A117" s="24">
        <f>IF('Список на гости'!B116="","",TRIM('Список на гости'!B116&amp;" "&amp;'Список на гости'!C116))</f>
      </c>
      <c r="B117" s="24">
        <f>IF('Список на гости'!A116="","",'Список на гости'!A116)</f>
      </c>
      <c r="C117" s="24"/>
      <c r="D117" s="24">
        <f>IF($A117="","",1+IF($G117="",0,1))</f>
      </c>
      <c r="E117" s="24"/>
      <c r="F117" s="24"/>
      <c r="G117" s="24"/>
      <c r="H117" s="26"/>
      <c r="I117" s="24"/>
    </row>
    <row r="118" spans="1:9" x14ac:dyDescent="0.25">
      <c r="A118" s="20">
        <f>IF('Список на гости'!B117="","",TRIM('Список на гости'!B117&amp;" "&amp;'Список на гости'!C117))</f>
      </c>
      <c r="B118" s="20">
        <f>IF('Список на гости'!A117="","",'Список на гости'!A117)</f>
      </c>
      <c r="C118" s="20"/>
      <c r="D118" s="20">
        <f>IF($A118="","",1+IF($G118="",0,1))</f>
      </c>
      <c r="E118" s="20"/>
      <c r="F118" s="20"/>
      <c r="G118" s="20"/>
      <c r="H118" s="22"/>
      <c r="I118" s="20"/>
    </row>
    <row r="119" spans="1:9" x14ac:dyDescent="0.25">
      <c r="A119" s="24">
        <f>IF('Список на гости'!B118="","",TRIM('Список на гости'!B118&amp;" "&amp;'Список на гости'!C118))</f>
      </c>
      <c r="B119" s="24">
        <f>IF('Список на гости'!A118="","",'Список на гости'!A118)</f>
      </c>
      <c r="C119" s="24"/>
      <c r="D119" s="24">
        <f>IF($A119="","",1+IF($G119="",0,1))</f>
      </c>
      <c r="E119" s="24"/>
      <c r="F119" s="24"/>
      <c r="G119" s="24"/>
      <c r="H119" s="26"/>
      <c r="I119" s="24"/>
    </row>
    <row r="120" spans="1:9" x14ac:dyDescent="0.25">
      <c r="A120" s="20">
        <f>IF('Список на гости'!B119="","",TRIM('Список на гости'!B119&amp;" "&amp;'Список на гости'!C119))</f>
      </c>
      <c r="B120" s="20">
        <f>IF('Список на гости'!A119="","",'Список на гости'!A119)</f>
      </c>
      <c r="C120" s="20"/>
      <c r="D120" s="20">
        <f>IF($A120="","",1+IF($G120="",0,1))</f>
      </c>
      <c r="E120" s="20"/>
      <c r="F120" s="20"/>
      <c r="G120" s="20"/>
      <c r="H120" s="22"/>
      <c r="I120" s="20"/>
    </row>
    <row r="121" spans="1:9" x14ac:dyDescent="0.25">
      <c r="A121" s="24">
        <f>IF('Список на гости'!B120="","",TRIM('Список на гости'!B120&amp;" "&amp;'Список на гости'!C120))</f>
      </c>
      <c r="B121" s="24">
        <f>IF('Список на гости'!A120="","",'Список на гости'!A120)</f>
      </c>
      <c r="C121" s="24"/>
      <c r="D121" s="24">
        <f>IF($A121="","",1+IF($G121="",0,1))</f>
      </c>
      <c r="E121" s="24"/>
      <c r="F121" s="24"/>
      <c r="G121" s="24"/>
      <c r="H121" s="26"/>
      <c r="I121" s="24"/>
    </row>
    <row r="122" spans="1:9" x14ac:dyDescent="0.25">
      <c r="A122" s="20">
        <f>IF('Список на гости'!B121="","",TRIM('Список на гости'!B121&amp;" "&amp;'Список на гости'!C121))</f>
      </c>
      <c r="B122" s="20">
        <f>IF('Список на гости'!A121="","",'Список на гости'!A121)</f>
      </c>
      <c r="C122" s="20"/>
      <c r="D122" s="20">
        <f>IF($A122="","",1+IF($G122="",0,1))</f>
      </c>
      <c r="E122" s="20"/>
      <c r="F122" s="20"/>
      <c r="G122" s="20"/>
      <c r="H122" s="22"/>
      <c r="I122" s="20"/>
    </row>
    <row r="123" spans="1:9" x14ac:dyDescent="0.25">
      <c r="A123" s="24">
        <f>IF('Список на гости'!B122="","",TRIM('Список на гости'!B122&amp;" "&amp;'Список на гости'!C122))</f>
      </c>
      <c r="B123" s="24">
        <f>IF('Список на гости'!A122="","",'Список на гости'!A122)</f>
      </c>
      <c r="C123" s="24"/>
      <c r="D123" s="24">
        <f>IF($A123="","",1+IF($G123="",0,1))</f>
      </c>
      <c r="E123" s="24"/>
      <c r="F123" s="24"/>
      <c r="G123" s="24"/>
      <c r="H123" s="26"/>
      <c r="I123" s="24"/>
    </row>
    <row r="124" spans="1:9" x14ac:dyDescent="0.25">
      <c r="A124" s="20">
        <f>IF('Список на гости'!B123="","",TRIM('Список на гости'!B123&amp;" "&amp;'Список на гости'!C123))</f>
      </c>
      <c r="B124" s="20">
        <f>IF('Список на гости'!A123="","",'Список на гости'!A123)</f>
      </c>
      <c r="C124" s="20"/>
      <c r="D124" s="20">
        <f>IF($A124="","",1+IF($G124="",0,1))</f>
      </c>
      <c r="E124" s="20"/>
      <c r="F124" s="20"/>
      <c r="G124" s="20"/>
      <c r="H124" s="22"/>
      <c r="I124" s="20"/>
    </row>
    <row r="125" spans="1:9" x14ac:dyDescent="0.25">
      <c r="A125" s="24">
        <f>IF('Список на гости'!B124="","",TRIM('Список на гости'!B124&amp;" "&amp;'Список на гости'!C124))</f>
      </c>
      <c r="B125" s="24">
        <f>IF('Список на гости'!A124="","",'Список на гости'!A124)</f>
      </c>
      <c r="C125" s="24"/>
      <c r="D125" s="24">
        <f>IF($A125="","",1+IF($G125="",0,1))</f>
      </c>
      <c r="E125" s="24"/>
      <c r="F125" s="24"/>
      <c r="G125" s="24"/>
      <c r="H125" s="26"/>
      <c r="I125" s="24"/>
    </row>
    <row r="126" spans="1:9" x14ac:dyDescent="0.25">
      <c r="A126" s="20">
        <f>IF('Список на гости'!B125="","",TRIM('Список на гости'!B125&amp;" "&amp;'Список на гости'!C125))</f>
      </c>
      <c r="B126" s="20">
        <f>IF('Список на гости'!A125="","",'Список на гости'!A125)</f>
      </c>
      <c r="C126" s="20"/>
      <c r="D126" s="20">
        <f>IF($A126="","",1+IF($G126="",0,1))</f>
      </c>
      <c r="E126" s="20"/>
      <c r="F126" s="20"/>
      <c r="G126" s="20"/>
      <c r="H126" s="22"/>
      <c r="I126" s="20"/>
    </row>
    <row r="127" spans="1:9" x14ac:dyDescent="0.25">
      <c r="A127" s="24">
        <f>IF('Список на гости'!B126="","",TRIM('Список на гости'!B126&amp;" "&amp;'Список на гости'!C126))</f>
      </c>
      <c r="B127" s="24">
        <f>IF('Список на гости'!A126="","",'Список на гости'!A126)</f>
      </c>
      <c r="C127" s="24"/>
      <c r="D127" s="24">
        <f>IF($A127="","",1+IF($G127="",0,1))</f>
      </c>
      <c r="E127" s="24"/>
      <c r="F127" s="24"/>
      <c r="G127" s="24"/>
      <c r="H127" s="26"/>
      <c r="I127" s="24"/>
    </row>
    <row r="128" spans="1:9" x14ac:dyDescent="0.25">
      <c r="A128" s="20">
        <f>IF('Список на гости'!B127="","",TRIM('Список на гости'!B127&amp;" "&amp;'Список на гости'!C127))</f>
      </c>
      <c r="B128" s="20">
        <f>IF('Список на гости'!A127="","",'Список на гости'!A127)</f>
      </c>
      <c r="C128" s="20"/>
      <c r="D128" s="20">
        <f>IF($A128="","",1+IF($G128="",0,1))</f>
      </c>
      <c r="E128" s="20"/>
      <c r="F128" s="20"/>
      <c r="G128" s="20"/>
      <c r="H128" s="22"/>
      <c r="I128" s="20"/>
    </row>
    <row r="129" spans="1:9" x14ac:dyDescent="0.25">
      <c r="A129" s="24">
        <f>IF('Список на гости'!B128="","",TRIM('Список на гости'!B128&amp;" "&amp;'Список на гости'!C128))</f>
      </c>
      <c r="B129" s="24">
        <f>IF('Список на гости'!A128="","",'Список на гости'!A128)</f>
      </c>
      <c r="C129" s="24"/>
      <c r="D129" s="24">
        <f>IF($A129="","",1+IF($G129="",0,1))</f>
      </c>
      <c r="E129" s="24"/>
      <c r="F129" s="24"/>
      <c r="G129" s="24"/>
      <c r="H129" s="26"/>
      <c r="I129" s="24"/>
    </row>
    <row r="130" spans="1:9" x14ac:dyDescent="0.25">
      <c r="A130" s="20">
        <f>IF('Список на гости'!B129="","",TRIM('Список на гости'!B129&amp;" "&amp;'Список на гости'!C129))</f>
      </c>
      <c r="B130" s="20">
        <f>IF('Список на гости'!A129="","",'Список на гости'!A129)</f>
      </c>
      <c r="C130" s="20"/>
      <c r="D130" s="20">
        <f>IF($A130="","",1+IF($G130="",0,1))</f>
      </c>
      <c r="E130" s="20"/>
      <c r="F130" s="20"/>
      <c r="G130" s="20"/>
      <c r="H130" s="22"/>
      <c r="I130" s="20"/>
    </row>
    <row r="131" spans="1:9" x14ac:dyDescent="0.25">
      <c r="A131" s="24">
        <f>IF('Список на гости'!B130="","",TRIM('Список на гости'!B130&amp;" "&amp;'Список на гости'!C130))</f>
      </c>
      <c r="B131" s="24">
        <f>IF('Список на гости'!A130="","",'Список на гости'!A130)</f>
      </c>
      <c r="C131" s="24"/>
      <c r="D131" s="24">
        <f>IF($A131="","",1+IF($G131="",0,1))</f>
      </c>
      <c r="E131" s="24"/>
      <c r="F131" s="24"/>
      <c r="G131" s="24"/>
      <c r="H131" s="26"/>
      <c r="I131" s="24"/>
    </row>
    <row r="132" spans="1:9" x14ac:dyDescent="0.25">
      <c r="A132" s="20">
        <f>IF('Список на гости'!B131="","",TRIM('Список на гости'!B131&amp;" "&amp;'Список на гости'!C131))</f>
      </c>
      <c r="B132" s="20">
        <f>IF('Список на гости'!A131="","",'Список на гости'!A131)</f>
      </c>
      <c r="C132" s="20"/>
      <c r="D132" s="20">
        <f>IF($A132="","",1+IF($G132="",0,1))</f>
      </c>
      <c r="E132" s="20"/>
      <c r="F132" s="20"/>
      <c r="G132" s="20"/>
      <c r="H132" s="22"/>
      <c r="I132" s="20"/>
    </row>
    <row r="133" spans="1:9" x14ac:dyDescent="0.25">
      <c r="A133" s="24">
        <f>IF('Список на гости'!B132="","",TRIM('Список на гости'!B132&amp;" "&amp;'Список на гости'!C132))</f>
      </c>
      <c r="B133" s="24">
        <f>IF('Список на гости'!A132="","",'Список на гости'!A132)</f>
      </c>
      <c r="C133" s="24"/>
      <c r="D133" s="24">
        <f>IF($A133="","",1+IF($G133="",0,1))</f>
      </c>
      <c r="E133" s="24"/>
      <c r="F133" s="24"/>
      <c r="G133" s="24"/>
      <c r="H133" s="26"/>
      <c r="I133" s="24"/>
    </row>
    <row r="134" spans="1:9" x14ac:dyDescent="0.25">
      <c r="A134" s="20">
        <f>IF('Список на гости'!B133="","",TRIM('Список на гости'!B133&amp;" "&amp;'Список на гости'!C133))</f>
      </c>
      <c r="B134" s="20">
        <f>IF('Список на гости'!A133="","",'Список на гости'!A133)</f>
      </c>
      <c r="C134" s="20"/>
      <c r="D134" s="20">
        <f>IF($A134="","",1+IF($G134="",0,1))</f>
      </c>
      <c r="E134" s="20"/>
      <c r="F134" s="20"/>
      <c r="G134" s="20"/>
      <c r="H134" s="22"/>
      <c r="I134" s="20"/>
    </row>
    <row r="135" spans="1:9" x14ac:dyDescent="0.25">
      <c r="A135" s="24">
        <f>IF('Список на гости'!B134="","",TRIM('Список на гости'!B134&amp;" "&amp;'Список на гости'!C134))</f>
      </c>
      <c r="B135" s="24">
        <f>IF('Список на гости'!A134="","",'Список на гости'!A134)</f>
      </c>
      <c r="C135" s="24"/>
      <c r="D135" s="24">
        <f>IF($A135="","",1+IF($G135="",0,1))</f>
      </c>
      <c r="E135" s="24"/>
      <c r="F135" s="24"/>
      <c r="G135" s="24"/>
      <c r="H135" s="26"/>
      <c r="I135" s="24"/>
    </row>
    <row r="136" spans="1:9" x14ac:dyDescent="0.25">
      <c r="A136" s="20">
        <f>IF('Список на гости'!B135="","",TRIM('Список на гости'!B135&amp;" "&amp;'Список на гости'!C135))</f>
      </c>
      <c r="B136" s="20">
        <f>IF('Список на гости'!A135="","",'Список на гости'!A135)</f>
      </c>
      <c r="C136" s="20"/>
      <c r="D136" s="20">
        <f>IF($A136="","",1+IF($G136="",0,1))</f>
      </c>
      <c r="E136" s="20"/>
      <c r="F136" s="20"/>
      <c r="G136" s="20"/>
      <c r="H136" s="22"/>
      <c r="I136" s="20"/>
    </row>
    <row r="137" spans="1:9" x14ac:dyDescent="0.25">
      <c r="A137" s="24">
        <f>IF('Список на гости'!B136="","",TRIM('Список на гости'!B136&amp;" "&amp;'Список на гости'!C136))</f>
      </c>
      <c r="B137" s="24">
        <f>IF('Список на гости'!A136="","",'Список на гости'!A136)</f>
      </c>
      <c r="C137" s="24"/>
      <c r="D137" s="24">
        <f>IF($A137="","",1+IF($G137="",0,1))</f>
      </c>
      <c r="E137" s="24"/>
      <c r="F137" s="24"/>
      <c r="G137" s="24"/>
      <c r="H137" s="26"/>
      <c r="I137" s="24"/>
    </row>
    <row r="138" spans="1:9" x14ac:dyDescent="0.25">
      <c r="A138" s="20">
        <f>IF('Список на гости'!B137="","",TRIM('Список на гости'!B137&amp;" "&amp;'Список на гости'!C137))</f>
      </c>
      <c r="B138" s="20">
        <f>IF('Список на гости'!A137="","",'Список на гости'!A137)</f>
      </c>
      <c r="C138" s="20"/>
      <c r="D138" s="20">
        <f>IF($A138="","",1+IF($G138="",0,1))</f>
      </c>
      <c r="E138" s="20"/>
      <c r="F138" s="20"/>
      <c r="G138" s="20"/>
      <c r="H138" s="22"/>
      <c r="I138" s="20"/>
    </row>
    <row r="139" spans="1:9" x14ac:dyDescent="0.25">
      <c r="A139" s="24">
        <f>IF('Список на гости'!B138="","",TRIM('Список на гости'!B138&amp;" "&amp;'Список на гости'!C138))</f>
      </c>
      <c r="B139" s="24">
        <f>IF('Список на гости'!A138="","",'Список на гости'!A138)</f>
      </c>
      <c r="C139" s="24"/>
      <c r="D139" s="24">
        <f>IF($A139="","",1+IF($G139="",0,1))</f>
      </c>
      <c r="E139" s="24"/>
      <c r="F139" s="24"/>
      <c r="G139" s="24"/>
      <c r="H139" s="26"/>
      <c r="I139" s="24"/>
    </row>
    <row r="140" spans="1:9" x14ac:dyDescent="0.25">
      <c r="A140" s="20">
        <f>IF('Список на гости'!B139="","",TRIM('Список на гости'!B139&amp;" "&amp;'Список на гости'!C139))</f>
      </c>
      <c r="B140" s="20">
        <f>IF('Список на гости'!A139="","",'Список на гости'!A139)</f>
      </c>
      <c r="C140" s="20"/>
      <c r="D140" s="20">
        <f>IF($A140="","",1+IF($G140="",0,1))</f>
      </c>
      <c r="E140" s="20"/>
      <c r="F140" s="20"/>
      <c r="G140" s="20"/>
      <c r="H140" s="22"/>
      <c r="I140" s="20"/>
    </row>
    <row r="141" spans="1:9" x14ac:dyDescent="0.25">
      <c r="A141" s="24">
        <f>IF('Список на гости'!B140="","",TRIM('Список на гости'!B140&amp;" "&amp;'Список на гости'!C140))</f>
      </c>
      <c r="B141" s="24">
        <f>IF('Список на гости'!A140="","",'Список на гости'!A140)</f>
      </c>
      <c r="C141" s="24"/>
      <c r="D141" s="24">
        <f>IF($A141="","",1+IF($G141="",0,1))</f>
      </c>
      <c r="E141" s="24"/>
      <c r="F141" s="24"/>
      <c r="G141" s="24"/>
      <c r="H141" s="26"/>
      <c r="I141" s="24"/>
    </row>
    <row r="142" spans="1:9" x14ac:dyDescent="0.25">
      <c r="A142" s="20">
        <f>IF('Список на гости'!B141="","",TRIM('Список на гости'!B141&amp;" "&amp;'Список на гости'!C141))</f>
      </c>
      <c r="B142" s="20">
        <f>IF('Список на гости'!A141="","",'Список на гости'!A141)</f>
      </c>
      <c r="C142" s="20"/>
      <c r="D142" s="20">
        <f>IF($A142="","",1+IF($G142="",0,1))</f>
      </c>
      <c r="E142" s="20"/>
      <c r="F142" s="20"/>
      <c r="G142" s="20"/>
      <c r="H142" s="22"/>
      <c r="I142" s="20"/>
    </row>
    <row r="143" spans="1:9" x14ac:dyDescent="0.25">
      <c r="A143" s="24">
        <f>IF('Список на гости'!B142="","",TRIM('Список на гости'!B142&amp;" "&amp;'Список на гости'!C142))</f>
      </c>
      <c r="B143" s="24">
        <f>IF('Список на гости'!A142="","",'Список на гости'!A142)</f>
      </c>
      <c r="C143" s="24"/>
      <c r="D143" s="24">
        <f>IF($A143="","",1+IF($G143="",0,1))</f>
      </c>
      <c r="E143" s="24"/>
      <c r="F143" s="24"/>
      <c r="G143" s="24"/>
      <c r="H143" s="26"/>
      <c r="I143" s="24"/>
    </row>
    <row r="144" spans="1:9" x14ac:dyDescent="0.25">
      <c r="A144" s="20">
        <f>IF('Список на гости'!B143="","",TRIM('Список на гости'!B143&amp;" "&amp;'Список на гости'!C143))</f>
      </c>
      <c r="B144" s="20">
        <f>IF('Список на гости'!A143="","",'Список на гости'!A143)</f>
      </c>
      <c r="C144" s="20"/>
      <c r="D144" s="20">
        <f>IF($A144="","",1+IF($G144="",0,1))</f>
      </c>
      <c r="E144" s="20"/>
      <c r="F144" s="20"/>
      <c r="G144" s="20"/>
      <c r="H144" s="22"/>
      <c r="I144" s="20"/>
    </row>
    <row r="145" spans="1:9" x14ac:dyDescent="0.25">
      <c r="A145" s="24">
        <f>IF('Список на гости'!B144="","",TRIM('Список на гости'!B144&amp;" "&amp;'Список на гости'!C144))</f>
      </c>
      <c r="B145" s="24">
        <f>IF('Список на гости'!A144="","",'Список на гости'!A144)</f>
      </c>
      <c r="C145" s="24"/>
      <c r="D145" s="24">
        <f>IF($A145="","",1+IF($G145="",0,1))</f>
      </c>
      <c r="E145" s="24"/>
      <c r="F145" s="24"/>
      <c r="G145" s="24"/>
      <c r="H145" s="26"/>
      <c r="I145" s="24"/>
    </row>
    <row r="146" spans="1:9" x14ac:dyDescent="0.25">
      <c r="A146" s="20">
        <f>IF('Список на гости'!B145="","",TRIM('Список на гости'!B145&amp;" "&amp;'Список на гости'!C145))</f>
      </c>
      <c r="B146" s="20">
        <f>IF('Список на гости'!A145="","",'Список на гости'!A145)</f>
      </c>
      <c r="C146" s="20"/>
      <c r="D146" s="20">
        <f>IF($A146="","",1+IF($G146="",0,1))</f>
      </c>
      <c r="E146" s="20"/>
      <c r="F146" s="20"/>
      <c r="G146" s="20"/>
      <c r="H146" s="22"/>
      <c r="I146" s="20"/>
    </row>
    <row r="147" spans="1:9" x14ac:dyDescent="0.25">
      <c r="A147" s="24">
        <f>IF('Список на гости'!B146="","",TRIM('Список на гости'!B146&amp;" "&amp;'Список на гости'!C146))</f>
      </c>
      <c r="B147" s="24">
        <f>IF('Список на гости'!A146="","",'Список на гости'!A146)</f>
      </c>
      <c r="C147" s="24"/>
      <c r="D147" s="24">
        <f>IF($A147="","",1+IF($G147="",0,1))</f>
      </c>
      <c r="E147" s="24"/>
      <c r="F147" s="24"/>
      <c r="G147" s="24"/>
      <c r="H147" s="26"/>
      <c r="I147" s="24"/>
    </row>
    <row r="148" spans="1:9" x14ac:dyDescent="0.25">
      <c r="A148" s="20">
        <f>IF('Список на гости'!B147="","",TRIM('Список на гости'!B147&amp;" "&amp;'Список на гости'!C147))</f>
      </c>
      <c r="B148" s="20">
        <f>IF('Список на гости'!A147="","",'Список на гости'!A147)</f>
      </c>
      <c r="C148" s="20"/>
      <c r="D148" s="20">
        <f>IF($A148="","",1+IF($G148="",0,1))</f>
      </c>
      <c r="E148" s="20"/>
      <c r="F148" s="20"/>
      <c r="G148" s="20"/>
      <c r="H148" s="22"/>
      <c r="I148" s="20"/>
    </row>
    <row r="149" spans="1:9" x14ac:dyDescent="0.25">
      <c r="A149" s="24">
        <f>IF('Список на гости'!B148="","",TRIM('Список на гости'!B148&amp;" "&amp;'Список на гости'!C148))</f>
      </c>
      <c r="B149" s="24">
        <f>IF('Список на гости'!A148="","",'Список на гости'!A148)</f>
      </c>
      <c r="C149" s="24"/>
      <c r="D149" s="24">
        <f>IF($A149="","",1+IF($G149="",0,1))</f>
      </c>
      <c r="E149" s="24"/>
      <c r="F149" s="24"/>
      <c r="G149" s="24"/>
      <c r="H149" s="26"/>
      <c r="I149" s="24"/>
    </row>
    <row r="150" spans="1:9" x14ac:dyDescent="0.25">
      <c r="A150" s="20">
        <f>IF('Список на гости'!B149="","",TRIM('Список на гости'!B149&amp;" "&amp;'Список на гости'!C149))</f>
      </c>
      <c r="B150" s="20">
        <f>IF('Список на гости'!A149="","",'Список на гости'!A149)</f>
      </c>
      <c r="C150" s="20"/>
      <c r="D150" s="20">
        <f>IF($A150="","",1+IF($G150="",0,1))</f>
      </c>
      <c r="E150" s="20"/>
      <c r="F150" s="20"/>
      <c r="G150" s="20"/>
      <c r="H150" s="22"/>
      <c r="I150" s="20"/>
    </row>
    <row r="151" spans="1:9" x14ac:dyDescent="0.25">
      <c r="A151" s="24">
        <f>IF('Список на гости'!B150="","",TRIM('Список на гости'!B150&amp;" "&amp;'Список на гости'!C150))</f>
      </c>
      <c r="B151" s="24">
        <f>IF('Список на гости'!A150="","",'Список на гости'!A150)</f>
      </c>
      <c r="C151" s="24"/>
      <c r="D151" s="24">
        <f>IF($A151="","",1+IF($G151="",0,1))</f>
      </c>
      <c r="E151" s="24"/>
      <c r="F151" s="24"/>
      <c r="G151" s="24"/>
      <c r="H151" s="26"/>
      <c r="I151" s="24"/>
    </row>
    <row r="152" spans="1:9" x14ac:dyDescent="0.25">
      <c r="A152" s="20">
        <f>IF('Список на гости'!B151="","",TRIM('Список на гости'!B151&amp;" "&amp;'Список на гости'!C151))</f>
      </c>
      <c r="B152" s="20">
        <f>IF('Список на гости'!A151="","",'Список на гости'!A151)</f>
      </c>
      <c r="C152" s="20"/>
      <c r="D152" s="20">
        <f>IF($A152="","",1+IF($G152="",0,1))</f>
      </c>
      <c r="E152" s="20"/>
      <c r="F152" s="20"/>
      <c r="G152" s="20"/>
      <c r="H152" s="22"/>
      <c r="I152" s="20"/>
    </row>
    <row r="153" spans="1:9" x14ac:dyDescent="0.25">
      <c r="A153" s="24">
        <f>IF('Список на гости'!B152="","",TRIM('Список на гости'!B152&amp;" "&amp;'Список на гости'!C152))</f>
      </c>
      <c r="B153" s="24">
        <f>IF('Список на гости'!A152="","",'Список на гости'!A152)</f>
      </c>
      <c r="C153" s="24"/>
      <c r="D153" s="24">
        <f>IF($A153="","",1+IF($G153="",0,1))</f>
      </c>
      <c r="E153" s="24"/>
      <c r="F153" s="24"/>
      <c r="G153" s="24"/>
      <c r="H153" s="26"/>
      <c r="I153" s="24"/>
    </row>
    <row r="155" spans="1:1" x14ac:dyDescent="0.25">
      <c r="A155" s="28" t="s">
        <v>26</v>
      </c>
    </row>
  </sheetData>
  <autoFilter ref="A3:I153"/>
  <mergeCells count="2">
    <mergeCell ref="A1:I1"/>
    <mergeCell ref="A2:I2"/>
  </mergeCells>
  <conditionalFormatting sqref="A4:I153">
    <cfRule type="expression" dxfId="4" priority="1">
      <formula>AND($A4&lt;&gt;"",$H4&lt;&gt;"",$H4&lt;TODAY(),OR($C4="",$C4="Се чека"))</formula>
    </cfRule>
  </conditionalFormatting>
  <dataValidations count="4">
    <dataValidation type="list" allowBlank="1" sqref="C10:C153">
      <formula1>Lists!$E$1:$E$4</formula1>
    </dataValidation>
    <dataValidation type="list" allowBlank="1" sqref="C4:C153">
      <formula1>Lists!$E$1:$E$4</formula1>
    </dataValidation>
    <dataValidation type="list" allowBlank="1" sqref="E10:E153">
      <formula1>Lists!$F$1:$F$6</formula1>
    </dataValidation>
    <dataValidation type="list" allowBlank="1" sqref="E4:E153">
      <formula1>Lists!$F$1:$F$6</formula1>
    </dataValidation>
  </dataValidations>
  <hyperlinks>
    <hyperlink ref="A15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G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46" customWidth="1"/>
    <col min="3" max="3" width="16" customWidth="1"/>
    <col min="4" max="4" width="15" customWidth="1"/>
    <col min="5" max="5" width="14" style="14" customWidth="1"/>
    <col min="6" max="6" width="10" customWidth="1"/>
    <col min="7" max="7" width="30" customWidth="1"/>
  </cols>
  <sheetData>
    <row r="1" ht="34" customHeight="1" spans="1:7" x14ac:dyDescent="0.25">
      <c r="A1" s="15" t="s">
        <v>107</v>
      </c>
      <c r="B1" s="15"/>
      <c r="C1" s="15"/>
      <c r="D1" s="15"/>
      <c r="E1" s="15"/>
      <c r="F1" s="15"/>
      <c r="G1" s="15"/>
    </row>
    <row r="2" spans="1:5" x14ac:dyDescent="0.25">
      <c r="A2" s="2" t="s">
        <v>108</v>
      </c>
      <c r="C2" s="7">
        <f>COUNTIF($F$4:$F$63,"Да")&amp;" / "&amp;COUNTA($B$4:$B$63)</f>
      </c>
      <c r="E2" s="14"/>
    </row>
    <row r="3" ht="30" customHeight="1" spans="1:7" x14ac:dyDescent="0.25">
      <c r="A3" s="17" t="s">
        <v>109</v>
      </c>
      <c r="B3" s="17" t="s">
        <v>110</v>
      </c>
      <c r="C3" s="17" t="s">
        <v>111</v>
      </c>
      <c r="D3" s="17" t="s">
        <v>112</v>
      </c>
      <c r="E3" s="19" t="s">
        <v>113</v>
      </c>
      <c r="F3" s="17" t="s">
        <v>114</v>
      </c>
      <c r="G3" s="17" t="s">
        <v>40</v>
      </c>
    </row>
    <row r="4" spans="1:7" x14ac:dyDescent="0.25">
      <c r="A4" s="20" t="s">
        <v>115</v>
      </c>
      <c r="B4" s="20" t="s">
        <v>116</v>
      </c>
      <c r="C4" s="20"/>
      <c r="D4" s="20">
        <v>12</v>
      </c>
      <c r="E4" s="22">
        <f>IF(OR($D4="",'Преглед'!$C$5=""),"",EDATE('Преглед'!$C$5,-$D4))</f>
      </c>
      <c r="F4" s="20"/>
      <c r="G4" s="20"/>
    </row>
    <row r="5" spans="1:7" x14ac:dyDescent="0.25">
      <c r="A5" s="24" t="s">
        <v>115</v>
      </c>
      <c r="B5" s="24" t="s">
        <v>117</v>
      </c>
      <c r="C5" s="24"/>
      <c r="D5" s="24">
        <v>12</v>
      </c>
      <c r="E5" s="26">
        <f>IF(OR($D5="",'Преглед'!$C$5=""),"",EDATE('Преглед'!$C$5,-$D5))</f>
      </c>
      <c r="F5" s="24"/>
      <c r="G5" s="24"/>
    </row>
    <row r="6" spans="1:7" x14ac:dyDescent="0.25">
      <c r="A6" s="20" t="s">
        <v>115</v>
      </c>
      <c r="B6" s="20" t="s">
        <v>118</v>
      </c>
      <c r="C6" s="20"/>
      <c r="D6" s="20">
        <v>12</v>
      </c>
      <c r="E6" s="22">
        <f>IF(OR($D6="",'Преглед'!$C$5=""),"",EDATE('Преглед'!$C$5,-$D6))</f>
      </c>
      <c r="F6" s="20"/>
      <c r="G6" s="20"/>
    </row>
    <row r="7" spans="1:7" x14ac:dyDescent="0.25">
      <c r="A7" s="24" t="s">
        <v>115</v>
      </c>
      <c r="B7" s="24" t="s">
        <v>119</v>
      </c>
      <c r="C7" s="24"/>
      <c r="D7" s="24">
        <v>12</v>
      </c>
      <c r="E7" s="26">
        <f>IF(OR($D7="",'Преглед'!$C$5=""),"",EDATE('Преглед'!$C$5,-$D7))</f>
      </c>
      <c r="F7" s="24"/>
      <c r="G7" s="24"/>
    </row>
    <row r="8" spans="1:7" x14ac:dyDescent="0.25">
      <c r="A8" s="20" t="s">
        <v>120</v>
      </c>
      <c r="B8" s="20" t="s">
        <v>121</v>
      </c>
      <c r="C8" s="20"/>
      <c r="D8" s="20">
        <v>11</v>
      </c>
      <c r="E8" s="22">
        <f>IF(OR($D8="",'Преглед'!$C$5=""),"",EDATE('Преглед'!$C$5,-$D8))</f>
      </c>
      <c r="F8" s="20"/>
      <c r="G8" s="20"/>
    </row>
    <row r="9" spans="1:7" x14ac:dyDescent="0.25">
      <c r="A9" s="24" t="s">
        <v>120</v>
      </c>
      <c r="B9" s="24" t="s">
        <v>122</v>
      </c>
      <c r="C9" s="24"/>
      <c r="D9" s="24">
        <v>11</v>
      </c>
      <c r="E9" s="26">
        <f>IF(OR($D9="",'Преглед'!$C$5=""),"",EDATE('Преглед'!$C$5,-$D9))</f>
      </c>
      <c r="F9" s="24"/>
      <c r="G9" s="24"/>
    </row>
    <row r="10" spans="1:7" x14ac:dyDescent="0.25">
      <c r="A10" s="20" t="s">
        <v>120</v>
      </c>
      <c r="B10" s="20" t="s">
        <v>123</v>
      </c>
      <c r="C10" s="20"/>
      <c r="D10" s="20">
        <v>10</v>
      </c>
      <c r="E10" s="22">
        <f>IF(OR($D10="",'Преглед'!$C$5=""),"",EDATE('Преглед'!$C$5,-$D10))</f>
      </c>
      <c r="F10" s="20"/>
      <c r="G10" s="20"/>
    </row>
    <row r="11" spans="1:7" x14ac:dyDescent="0.25">
      <c r="A11" s="24" t="s">
        <v>120</v>
      </c>
      <c r="B11" s="24" t="s">
        <v>124</v>
      </c>
      <c r="C11" s="24"/>
      <c r="D11" s="24">
        <v>10</v>
      </c>
      <c r="E11" s="26">
        <f>IF(OR($D11="",'Преглед'!$C$5=""),"",EDATE('Преглед'!$C$5,-$D11))</f>
      </c>
      <c r="F11" s="24"/>
      <c r="G11" s="24"/>
    </row>
    <row r="12" spans="1:7" x14ac:dyDescent="0.25">
      <c r="A12" s="20" t="s">
        <v>120</v>
      </c>
      <c r="B12" s="20" t="s">
        <v>125</v>
      </c>
      <c r="C12" s="20"/>
      <c r="D12" s="20">
        <v>10</v>
      </c>
      <c r="E12" s="22">
        <f>IF(OR($D12="",'Преглед'!$C$5=""),"",EDATE('Преглед'!$C$5,-$D12))</f>
      </c>
      <c r="F12" s="20"/>
      <c r="G12" s="20"/>
    </row>
    <row r="13" spans="1:7" x14ac:dyDescent="0.25">
      <c r="A13" s="24" t="s">
        <v>120</v>
      </c>
      <c r="B13" s="24" t="s">
        <v>126</v>
      </c>
      <c r="C13" s="24"/>
      <c r="D13" s="24">
        <v>9</v>
      </c>
      <c r="E13" s="26">
        <f>IF(OR($D13="",'Преглед'!$C$5=""),"",EDATE('Преглед'!$C$5,-$D13))</f>
      </c>
      <c r="F13" s="24"/>
      <c r="G13" s="24"/>
    </row>
    <row r="14" spans="1:7" x14ac:dyDescent="0.25">
      <c r="A14" s="20" t="s">
        <v>120</v>
      </c>
      <c r="B14" s="20" t="s">
        <v>127</v>
      </c>
      <c r="C14" s="20"/>
      <c r="D14" s="20">
        <v>9</v>
      </c>
      <c r="E14" s="22">
        <f>IF(OR($D14="",'Преглед'!$C$5=""),"",EDATE('Преглед'!$C$5,-$D14))</f>
      </c>
      <c r="F14" s="20"/>
      <c r="G14" s="20"/>
    </row>
    <row r="15" spans="1:7" x14ac:dyDescent="0.25">
      <c r="A15" s="24" t="s">
        <v>120</v>
      </c>
      <c r="B15" s="24" t="s">
        <v>128</v>
      </c>
      <c r="C15" s="24"/>
      <c r="D15" s="24">
        <v>9</v>
      </c>
      <c r="E15" s="26">
        <f>IF(OR($D15="",'Преглед'!$C$5=""),"",EDATE('Преглед'!$C$5,-$D15))</f>
      </c>
      <c r="F15" s="24"/>
      <c r="G15" s="24"/>
    </row>
    <row r="16" spans="1:7" x14ac:dyDescent="0.25">
      <c r="A16" s="20" t="s">
        <v>129</v>
      </c>
      <c r="B16" s="20" t="s">
        <v>130</v>
      </c>
      <c r="C16" s="20"/>
      <c r="D16" s="20">
        <v>8</v>
      </c>
      <c r="E16" s="22">
        <f>IF(OR($D16="",'Преглед'!$C$5=""),"",EDATE('Преглед'!$C$5,-$D16))</f>
      </c>
      <c r="F16" s="20"/>
      <c r="G16" s="20"/>
    </row>
    <row r="17" spans="1:7" x14ac:dyDescent="0.25">
      <c r="A17" s="24" t="s">
        <v>129</v>
      </c>
      <c r="B17" s="24" t="s">
        <v>131</v>
      </c>
      <c r="C17" s="24"/>
      <c r="D17" s="24">
        <v>8</v>
      </c>
      <c r="E17" s="26">
        <f>IF(OR($D17="",'Преглед'!$C$5=""),"",EDATE('Преглед'!$C$5,-$D17))</f>
      </c>
      <c r="F17" s="24"/>
      <c r="G17" s="24"/>
    </row>
    <row r="18" spans="1:7" x14ac:dyDescent="0.25">
      <c r="A18" s="20" t="s">
        <v>129</v>
      </c>
      <c r="B18" s="20" t="s">
        <v>132</v>
      </c>
      <c r="C18" s="20"/>
      <c r="D18" s="20">
        <v>7</v>
      </c>
      <c r="E18" s="22">
        <f>IF(OR($D18="",'Преглед'!$C$5=""),"",EDATE('Преглед'!$C$5,-$D18))</f>
      </c>
      <c r="F18" s="20"/>
      <c r="G18" s="20"/>
    </row>
    <row r="19" spans="1:7" x14ac:dyDescent="0.25">
      <c r="A19" s="24" t="s">
        <v>129</v>
      </c>
      <c r="B19" s="24" t="s">
        <v>133</v>
      </c>
      <c r="C19" s="24"/>
      <c r="D19" s="24">
        <v>7</v>
      </c>
      <c r="E19" s="26">
        <f>IF(OR($D19="",'Преглед'!$C$5=""),"",EDATE('Преглед'!$C$5,-$D19))</f>
      </c>
      <c r="F19" s="24"/>
      <c r="G19" s="24"/>
    </row>
    <row r="20" spans="1:7" x14ac:dyDescent="0.25">
      <c r="A20" s="20" t="s">
        <v>129</v>
      </c>
      <c r="B20" s="20" t="s">
        <v>134</v>
      </c>
      <c r="C20" s="20"/>
      <c r="D20" s="20">
        <v>7</v>
      </c>
      <c r="E20" s="22">
        <f>IF(OR($D20="",'Преглед'!$C$5=""),"",EDATE('Преглед'!$C$5,-$D20))</f>
      </c>
      <c r="F20" s="20"/>
      <c r="G20" s="20"/>
    </row>
    <row r="21" spans="1:7" x14ac:dyDescent="0.25">
      <c r="A21" s="24" t="s">
        <v>129</v>
      </c>
      <c r="B21" s="24" t="s">
        <v>135</v>
      </c>
      <c r="C21" s="24"/>
      <c r="D21" s="24">
        <v>6</v>
      </c>
      <c r="E21" s="26">
        <f>IF(OR($D21="",'Преглед'!$C$5=""),"",EDATE('Преглед'!$C$5,-$D21))</f>
      </c>
      <c r="F21" s="24"/>
      <c r="G21" s="24"/>
    </row>
    <row r="22" spans="1:7" x14ac:dyDescent="0.25">
      <c r="A22" s="20" t="s">
        <v>129</v>
      </c>
      <c r="B22" s="20" t="s">
        <v>136</v>
      </c>
      <c r="C22" s="20"/>
      <c r="D22" s="20">
        <v>6</v>
      </c>
      <c r="E22" s="22">
        <f>IF(OR($D22="",'Преглед'!$C$5=""),"",EDATE('Преглед'!$C$5,-$D22))</f>
      </c>
      <c r="F22" s="20"/>
      <c r="G22" s="20"/>
    </row>
    <row r="23" spans="1:7" x14ac:dyDescent="0.25">
      <c r="A23" s="24" t="s">
        <v>129</v>
      </c>
      <c r="B23" s="24" t="s">
        <v>137</v>
      </c>
      <c r="C23" s="24"/>
      <c r="D23" s="24">
        <v>6</v>
      </c>
      <c r="E23" s="26">
        <f>IF(OR($D23="",'Преглед'!$C$5=""),"",EDATE('Преглед'!$C$5,-$D23))</f>
      </c>
      <c r="F23" s="24"/>
      <c r="G23" s="24"/>
    </row>
    <row r="24" spans="1:7" x14ac:dyDescent="0.25">
      <c r="A24" s="20" t="s">
        <v>138</v>
      </c>
      <c r="B24" s="20" t="s">
        <v>139</v>
      </c>
      <c r="C24" s="20"/>
      <c r="D24" s="20">
        <v>5</v>
      </c>
      <c r="E24" s="22">
        <f>IF(OR($D24="",'Преглед'!$C$5=""),"",EDATE('Преглед'!$C$5,-$D24))</f>
      </c>
      <c r="F24" s="20"/>
      <c r="G24" s="20"/>
    </row>
    <row r="25" spans="1:7" x14ac:dyDescent="0.25">
      <c r="A25" s="24" t="s">
        <v>138</v>
      </c>
      <c r="B25" s="24" t="s">
        <v>140</v>
      </c>
      <c r="C25" s="24"/>
      <c r="D25" s="24">
        <v>5</v>
      </c>
      <c r="E25" s="26">
        <f>IF(OR($D25="",'Преглед'!$C$5=""),"",EDATE('Преглед'!$C$5,-$D25))</f>
      </c>
      <c r="F25" s="24"/>
      <c r="G25" s="24"/>
    </row>
    <row r="26" spans="1:7" x14ac:dyDescent="0.25">
      <c r="A26" s="20" t="s">
        <v>138</v>
      </c>
      <c r="B26" s="20" t="s">
        <v>141</v>
      </c>
      <c r="C26" s="20"/>
      <c r="D26" s="20">
        <v>5</v>
      </c>
      <c r="E26" s="22">
        <f>IF(OR($D26="",'Преглед'!$C$5=""),"",EDATE('Преглед'!$C$5,-$D26))</f>
      </c>
      <c r="F26" s="20"/>
      <c r="G26" s="20"/>
    </row>
    <row r="27" spans="1:7" x14ac:dyDescent="0.25">
      <c r="A27" s="24" t="s">
        <v>138</v>
      </c>
      <c r="B27" s="24" t="s">
        <v>142</v>
      </c>
      <c r="C27" s="24"/>
      <c r="D27" s="24">
        <v>4</v>
      </c>
      <c r="E27" s="26">
        <f>IF(OR($D27="",'Преглед'!$C$5=""),"",EDATE('Преглед'!$C$5,-$D27))</f>
      </c>
      <c r="F27" s="24"/>
      <c r="G27" s="24"/>
    </row>
    <row r="28" spans="1:7" x14ac:dyDescent="0.25">
      <c r="A28" s="20" t="s">
        <v>138</v>
      </c>
      <c r="B28" s="20" t="s">
        <v>143</v>
      </c>
      <c r="C28" s="20"/>
      <c r="D28" s="20">
        <v>4</v>
      </c>
      <c r="E28" s="22">
        <f>IF(OR($D28="",'Преглед'!$C$5=""),"",EDATE('Преглед'!$C$5,-$D28))</f>
      </c>
      <c r="F28" s="20"/>
      <c r="G28" s="20"/>
    </row>
    <row r="29" spans="1:7" x14ac:dyDescent="0.25">
      <c r="A29" s="24" t="s">
        <v>138</v>
      </c>
      <c r="B29" s="24" t="s">
        <v>144</v>
      </c>
      <c r="C29" s="24"/>
      <c r="D29" s="24">
        <v>4</v>
      </c>
      <c r="E29" s="26">
        <f>IF(OR($D29="",'Преглед'!$C$5=""),"",EDATE('Преглед'!$C$5,-$D29))</f>
      </c>
      <c r="F29" s="24"/>
      <c r="G29" s="24"/>
    </row>
    <row r="30" spans="1:7" x14ac:dyDescent="0.25">
      <c r="A30" s="20" t="s">
        <v>138</v>
      </c>
      <c r="B30" s="20" t="s">
        <v>145</v>
      </c>
      <c r="C30" s="20"/>
      <c r="D30" s="20">
        <v>3</v>
      </c>
      <c r="E30" s="22">
        <f>IF(OR($D30="",'Преглед'!$C$5=""),"",EDATE('Преглед'!$C$5,-$D30))</f>
      </c>
      <c r="F30" s="20"/>
      <c r="G30" s="20"/>
    </row>
    <row r="31" spans="1:7" x14ac:dyDescent="0.25">
      <c r="A31" s="24" t="s">
        <v>138</v>
      </c>
      <c r="B31" s="24" t="s">
        <v>146</v>
      </c>
      <c r="C31" s="24"/>
      <c r="D31" s="24">
        <v>3</v>
      </c>
      <c r="E31" s="26">
        <f>IF(OR($D31="",'Преглед'!$C$5=""),"",EDATE('Преглед'!$C$5,-$D31))</f>
      </c>
      <c r="F31" s="24"/>
      <c r="G31" s="24"/>
    </row>
    <row r="32" spans="1:7" x14ac:dyDescent="0.25">
      <c r="A32" s="20" t="s">
        <v>138</v>
      </c>
      <c r="B32" s="20" t="s">
        <v>147</v>
      </c>
      <c r="C32" s="20"/>
      <c r="D32" s="20">
        <v>3</v>
      </c>
      <c r="E32" s="22">
        <f>IF(OR($D32="",'Преглед'!$C$5=""),"",EDATE('Преглед'!$C$5,-$D32))</f>
      </c>
      <c r="F32" s="20"/>
      <c r="G32" s="20"/>
    </row>
    <row r="33" spans="1:7" x14ac:dyDescent="0.25">
      <c r="A33" s="24" t="s">
        <v>148</v>
      </c>
      <c r="B33" s="24" t="s">
        <v>149</v>
      </c>
      <c r="C33" s="24"/>
      <c r="D33" s="24">
        <v>2</v>
      </c>
      <c r="E33" s="26">
        <f>IF(OR($D33="",'Преглед'!$C$5=""),"",EDATE('Преглед'!$C$5,-$D33))</f>
      </c>
      <c r="F33" s="24"/>
      <c r="G33" s="24"/>
    </row>
    <row r="34" spans="1:7" x14ac:dyDescent="0.25">
      <c r="A34" s="20" t="s">
        <v>148</v>
      </c>
      <c r="B34" s="20" t="s">
        <v>150</v>
      </c>
      <c r="C34" s="20"/>
      <c r="D34" s="20">
        <v>2</v>
      </c>
      <c r="E34" s="22">
        <f>IF(OR($D34="",'Преглед'!$C$5=""),"",EDATE('Преглед'!$C$5,-$D34))</f>
      </c>
      <c r="F34" s="20"/>
      <c r="G34" s="20"/>
    </row>
    <row r="35" spans="1:7" x14ac:dyDescent="0.25">
      <c r="A35" s="24" t="s">
        <v>148</v>
      </c>
      <c r="B35" s="24" t="s">
        <v>151</v>
      </c>
      <c r="C35" s="24"/>
      <c r="D35" s="24">
        <v>2</v>
      </c>
      <c r="E35" s="26">
        <f>IF(OR($D35="",'Преглед'!$C$5=""),"",EDATE('Преглед'!$C$5,-$D35))</f>
      </c>
      <c r="F35" s="24"/>
      <c r="G35" s="24"/>
    </row>
    <row r="36" spans="1:7" x14ac:dyDescent="0.25">
      <c r="A36" s="20" t="s">
        <v>148</v>
      </c>
      <c r="B36" s="20" t="s">
        <v>152</v>
      </c>
      <c r="C36" s="20"/>
      <c r="D36" s="20">
        <v>2</v>
      </c>
      <c r="E36" s="22">
        <f>IF(OR($D36="",'Преглед'!$C$5=""),"",EDATE('Преглед'!$C$5,-$D36))</f>
      </c>
      <c r="F36" s="20"/>
      <c r="G36" s="20"/>
    </row>
    <row r="37" spans="1:7" x14ac:dyDescent="0.25">
      <c r="A37" s="24" t="s">
        <v>148</v>
      </c>
      <c r="B37" s="24" t="s">
        <v>153</v>
      </c>
      <c r="C37" s="24"/>
      <c r="D37" s="24">
        <v>1</v>
      </c>
      <c r="E37" s="26">
        <f>IF(OR($D37="",'Преглед'!$C$5=""),"",EDATE('Преглед'!$C$5,-$D37))</f>
      </c>
      <c r="F37" s="24"/>
      <c r="G37" s="24"/>
    </row>
    <row r="38" spans="1:7" x14ac:dyDescent="0.25">
      <c r="A38" s="20" t="s">
        <v>148</v>
      </c>
      <c r="B38" s="20" t="s">
        <v>154</v>
      </c>
      <c r="C38" s="20"/>
      <c r="D38" s="20">
        <v>1</v>
      </c>
      <c r="E38" s="22">
        <f>IF(OR($D38="",'Преглед'!$C$5=""),"",EDATE('Преглед'!$C$5,-$D38))</f>
      </c>
      <c r="F38" s="20"/>
      <c r="G38" s="20"/>
    </row>
    <row r="39" spans="1:7" x14ac:dyDescent="0.25">
      <c r="A39" s="24" t="s">
        <v>148</v>
      </c>
      <c r="B39" s="24" t="s">
        <v>155</v>
      </c>
      <c r="C39" s="24"/>
      <c r="D39" s="24">
        <v>1</v>
      </c>
      <c r="E39" s="26">
        <f>IF(OR($D39="",'Преглед'!$C$5=""),"",EDATE('Преглед'!$C$5,-$D39))</f>
      </c>
      <c r="F39" s="24"/>
      <c r="G39" s="24"/>
    </row>
    <row r="40" spans="1:7" x14ac:dyDescent="0.25">
      <c r="A40" s="20" t="s">
        <v>148</v>
      </c>
      <c r="B40" s="20" t="s">
        <v>156</v>
      </c>
      <c r="C40" s="20"/>
      <c r="D40" s="20">
        <v>1</v>
      </c>
      <c r="E40" s="22">
        <f>IF(OR($D40="",'Преглед'!$C$5=""),"",EDATE('Преглед'!$C$5,-$D40))</f>
      </c>
      <c r="F40" s="20"/>
      <c r="G40" s="20"/>
    </row>
    <row r="41" spans="1:7" x14ac:dyDescent="0.25">
      <c r="A41" s="24" t="s">
        <v>157</v>
      </c>
      <c r="B41" s="24" t="s">
        <v>158</v>
      </c>
      <c r="C41" s="24"/>
      <c r="D41" s="24">
        <v>0</v>
      </c>
      <c r="E41" s="26">
        <f>IF(OR($D41="",'Преглед'!$C$5=""),"",EDATE('Преглед'!$C$5,-$D41))</f>
      </c>
      <c r="F41" s="24"/>
      <c r="G41" s="24"/>
    </row>
    <row r="42" spans="1:7" x14ac:dyDescent="0.25">
      <c r="A42" s="20" t="s">
        <v>157</v>
      </c>
      <c r="B42" s="20" t="s">
        <v>159</v>
      </c>
      <c r="C42" s="20"/>
      <c r="D42" s="20">
        <v>0</v>
      </c>
      <c r="E42" s="22">
        <f>IF(OR($D42="",'Преглед'!$C$5=""),"",EDATE('Преглед'!$C$5,-$D42))</f>
      </c>
      <c r="F42" s="20"/>
      <c r="G42" s="20"/>
    </row>
    <row r="43" spans="1:7" x14ac:dyDescent="0.25">
      <c r="A43" s="24" t="s">
        <v>157</v>
      </c>
      <c r="B43" s="24" t="s">
        <v>160</v>
      </c>
      <c r="C43" s="24"/>
      <c r="D43" s="24">
        <v>0</v>
      </c>
      <c r="E43" s="26">
        <f>IF(OR($D43="",'Преглед'!$C$5=""),"",EDATE('Преглед'!$C$5,-$D43))</f>
      </c>
      <c r="F43" s="24"/>
      <c r="G43" s="24"/>
    </row>
    <row r="44" spans="1:7" x14ac:dyDescent="0.25">
      <c r="A44" s="20" t="s">
        <v>157</v>
      </c>
      <c r="B44" s="20" t="s">
        <v>161</v>
      </c>
      <c r="C44" s="20"/>
      <c r="D44" s="20">
        <v>0</v>
      </c>
      <c r="E44" s="22">
        <f>IF(OR($D44="",'Преглед'!$C$5=""),"",EDATE('Преглед'!$C$5,-$D44))</f>
      </c>
      <c r="F44" s="20"/>
      <c r="G44" s="20"/>
    </row>
    <row r="45" spans="1:7" x14ac:dyDescent="0.25">
      <c r="A45" s="24" t="s">
        <v>157</v>
      </c>
      <c r="B45" s="24" t="s">
        <v>162</v>
      </c>
      <c r="C45" s="24"/>
      <c r="D45" s="24">
        <v>0</v>
      </c>
      <c r="E45" s="26">
        <f>IF(OR($D45="",'Преглед'!$C$5=""),"",EDATE('Преглед'!$C$5,-$D45))</f>
      </c>
      <c r="F45" s="24"/>
      <c r="G45" s="24"/>
    </row>
    <row r="46" spans="1:7" x14ac:dyDescent="0.25">
      <c r="A46" s="20"/>
      <c r="B46" s="20"/>
      <c r="C46" s="20"/>
      <c r="D46" s="20"/>
      <c r="E46" s="22">
        <f>IF(OR($D46="",'Преглед'!$C$5=""),"",EDATE('Преглед'!$C$5,-$D46))</f>
      </c>
      <c r="F46" s="20"/>
      <c r="G46" s="20"/>
    </row>
    <row r="47" spans="1:7" x14ac:dyDescent="0.25">
      <c r="A47" s="24"/>
      <c r="B47" s="24"/>
      <c r="C47" s="24"/>
      <c r="D47" s="24"/>
      <c r="E47" s="26">
        <f>IF(OR($D47="",'Преглед'!$C$5=""),"",EDATE('Преглед'!$C$5,-$D47))</f>
      </c>
      <c r="F47" s="24"/>
      <c r="G47" s="24"/>
    </row>
    <row r="48" spans="1:7" x14ac:dyDescent="0.25">
      <c r="A48" s="20"/>
      <c r="B48" s="20"/>
      <c r="C48" s="20"/>
      <c r="D48" s="20"/>
      <c r="E48" s="22">
        <f>IF(OR($D48="",'Преглед'!$C$5=""),"",EDATE('Преглед'!$C$5,-$D48))</f>
      </c>
      <c r="F48" s="20"/>
      <c r="G48" s="20"/>
    </row>
    <row r="49" spans="1:7" x14ac:dyDescent="0.25">
      <c r="A49" s="24"/>
      <c r="B49" s="24"/>
      <c r="C49" s="24"/>
      <c r="D49" s="24"/>
      <c r="E49" s="26">
        <f>IF(OR($D49="",'Преглед'!$C$5=""),"",EDATE('Преглед'!$C$5,-$D49))</f>
      </c>
      <c r="F49" s="24"/>
      <c r="G49" s="24"/>
    </row>
    <row r="50" spans="1:7" x14ac:dyDescent="0.25">
      <c r="A50" s="20"/>
      <c r="B50" s="20"/>
      <c r="C50" s="20"/>
      <c r="D50" s="20"/>
      <c r="E50" s="22">
        <f>IF(OR($D50="",'Преглед'!$C$5=""),"",EDATE('Преглед'!$C$5,-$D50))</f>
      </c>
      <c r="F50" s="20"/>
      <c r="G50" s="20"/>
    </row>
    <row r="51" spans="1:7" x14ac:dyDescent="0.25">
      <c r="A51" s="24"/>
      <c r="B51" s="24"/>
      <c r="C51" s="24"/>
      <c r="D51" s="24"/>
      <c r="E51" s="26">
        <f>IF(OR($D51="",'Преглед'!$C$5=""),"",EDATE('Преглед'!$C$5,-$D51))</f>
      </c>
      <c r="F51" s="24"/>
      <c r="G51" s="24"/>
    </row>
    <row r="52" spans="1:7" x14ac:dyDescent="0.25">
      <c r="A52" s="20"/>
      <c r="B52" s="20"/>
      <c r="C52" s="20"/>
      <c r="D52" s="20"/>
      <c r="E52" s="22">
        <f>IF(OR($D52="",'Преглед'!$C$5=""),"",EDATE('Преглед'!$C$5,-$D52))</f>
      </c>
      <c r="F52" s="20"/>
      <c r="G52" s="20"/>
    </row>
    <row r="53" spans="1:7" x14ac:dyDescent="0.25">
      <c r="A53" s="24"/>
      <c r="B53" s="24"/>
      <c r="C53" s="24"/>
      <c r="D53" s="24"/>
      <c r="E53" s="26">
        <f>IF(OR($D53="",'Преглед'!$C$5=""),"",EDATE('Преглед'!$C$5,-$D53))</f>
      </c>
      <c r="F53" s="24"/>
      <c r="G53" s="24"/>
    </row>
    <row r="54" spans="1:7" x14ac:dyDescent="0.25">
      <c r="A54" s="20"/>
      <c r="B54" s="20"/>
      <c r="C54" s="20"/>
      <c r="D54" s="20"/>
      <c r="E54" s="22">
        <f>IF(OR($D54="",'Преглед'!$C$5=""),"",EDATE('Преглед'!$C$5,-$D54))</f>
      </c>
      <c r="F54" s="20"/>
      <c r="G54" s="20"/>
    </row>
    <row r="55" spans="1:7" x14ac:dyDescent="0.25">
      <c r="A55" s="24"/>
      <c r="B55" s="24"/>
      <c r="C55" s="24"/>
      <c r="D55" s="24"/>
      <c r="E55" s="26">
        <f>IF(OR($D55="",'Преглед'!$C$5=""),"",EDATE('Преглед'!$C$5,-$D55))</f>
      </c>
      <c r="F55" s="24"/>
      <c r="G55" s="24"/>
    </row>
    <row r="56" spans="1:7" x14ac:dyDescent="0.25">
      <c r="A56" s="20"/>
      <c r="B56" s="20"/>
      <c r="C56" s="20"/>
      <c r="D56" s="20"/>
      <c r="E56" s="22">
        <f>IF(OR($D56="",'Преглед'!$C$5=""),"",EDATE('Преглед'!$C$5,-$D56))</f>
      </c>
      <c r="F56" s="20"/>
      <c r="G56" s="20"/>
    </row>
    <row r="57" spans="1:7" x14ac:dyDescent="0.25">
      <c r="A57" s="24"/>
      <c r="B57" s="24"/>
      <c r="C57" s="24"/>
      <c r="D57" s="24"/>
      <c r="E57" s="26">
        <f>IF(OR($D57="",'Преглед'!$C$5=""),"",EDATE('Преглед'!$C$5,-$D57))</f>
      </c>
      <c r="F57" s="24"/>
      <c r="G57" s="24"/>
    </row>
    <row r="58" spans="1:7" x14ac:dyDescent="0.25">
      <c r="A58" s="20"/>
      <c r="B58" s="20"/>
      <c r="C58" s="20"/>
      <c r="D58" s="20"/>
      <c r="E58" s="22">
        <f>IF(OR($D58="",'Преглед'!$C$5=""),"",EDATE('Преглед'!$C$5,-$D58))</f>
      </c>
      <c r="F58" s="20"/>
      <c r="G58" s="20"/>
    </row>
    <row r="59" spans="1:7" x14ac:dyDescent="0.25">
      <c r="A59" s="24"/>
      <c r="B59" s="24"/>
      <c r="C59" s="24"/>
      <c r="D59" s="24"/>
      <c r="E59" s="26">
        <f>IF(OR($D59="",'Преглед'!$C$5=""),"",EDATE('Преглед'!$C$5,-$D59))</f>
      </c>
      <c r="F59" s="24"/>
      <c r="G59" s="24"/>
    </row>
    <row r="60" spans="1:7" x14ac:dyDescent="0.25">
      <c r="A60" s="20"/>
      <c r="B60" s="20"/>
      <c r="C60" s="20"/>
      <c r="D60" s="20"/>
      <c r="E60" s="22">
        <f>IF(OR($D60="",'Преглед'!$C$5=""),"",EDATE('Преглед'!$C$5,-$D60))</f>
      </c>
      <c r="F60" s="20"/>
      <c r="G60" s="20"/>
    </row>
    <row r="61" spans="1:7" x14ac:dyDescent="0.25">
      <c r="A61" s="24"/>
      <c r="B61" s="24"/>
      <c r="C61" s="24"/>
      <c r="D61" s="24"/>
      <c r="E61" s="26">
        <f>IF(OR($D61="",'Преглед'!$C$5=""),"",EDATE('Преглед'!$C$5,-$D61))</f>
      </c>
      <c r="F61" s="24"/>
      <c r="G61" s="24"/>
    </row>
    <row r="62" spans="1:7" x14ac:dyDescent="0.25">
      <c r="A62" s="20"/>
      <c r="B62" s="20"/>
      <c r="C62" s="20"/>
      <c r="D62" s="20"/>
      <c r="E62" s="22">
        <f>IF(OR($D62="",'Преглед'!$C$5=""),"",EDATE('Преглед'!$C$5,-$D62))</f>
      </c>
      <c r="F62" s="20"/>
      <c r="G62" s="20"/>
    </row>
    <row r="63" spans="1:7" x14ac:dyDescent="0.25">
      <c r="A63" s="24"/>
      <c r="B63" s="24"/>
      <c r="C63" s="24"/>
      <c r="D63" s="24"/>
      <c r="E63" s="26">
        <f>IF(OR($D63="",'Преглед'!$C$5=""),"",EDATE('Преглед'!$C$5,-$D63))</f>
      </c>
      <c r="F63" s="24"/>
      <c r="G63" s="24"/>
    </row>
    <row r="65" spans="1:1" x14ac:dyDescent="0.25">
      <c r="A65" s="28" t="s">
        <v>26</v>
      </c>
    </row>
  </sheetData>
  <autoFilter ref="A3:G63"/>
  <mergeCells count="1">
    <mergeCell ref="A1:G1"/>
  </mergeCells>
  <conditionalFormatting sqref="A4:G63">
    <cfRule type="expression" dxfId="5" priority="1">
      <formula>AND($B4&lt;&gt;"",$E4&lt;&gt;"",$E4&lt;TODAY(),$F4&lt;&gt;"Да")</formula>
    </cfRule>
    <cfRule type="expression" dxfId="6" priority="2">
      <formula>$F4="Да"</formula>
    </cfRule>
  </conditionalFormatting>
  <dataValidations count="2">
    <dataValidation type="list" allowBlank="1" sqref="F10:F63">
      <formula1>Lists!$G$1:$G$2</formula1>
    </dataValidation>
    <dataValidation type="list" allowBlank="1" sqref="F4:F63">
      <formula1>Lists!$G$1:$G$2</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44"/>
  <sheetViews>
    <sheetView workbookViewId="0">
      <pane ySplit="2" topLeftCell="A3" activePane="bottomLeft" state="frozen"/>
      <selection pane="bottomLeft"/>
    </sheetView>
  </sheetViews>
  <sheetFormatPr defaultRowHeight="15" outlineLevelRow="0" outlineLevelCol="0" x14ac:dyDescent="55"/>
  <cols>
    <col min="1" max="1" width="20" customWidth="1"/>
    <col min="2" max="2" width="26" customWidth="1"/>
    <col min="3" max="3" width="20" customWidth="1"/>
    <col min="4" max="4" width="18" customWidth="1"/>
    <col min="5" max="5" width="26" customWidth="1"/>
    <col min="6" max="6" width="16" customWidth="1"/>
    <col min="7" max="9" width="14" style="13" customWidth="1"/>
    <col min="10" max="10" width="16" style="14" customWidth="1"/>
    <col min="11" max="11" width="14" customWidth="1"/>
    <col min="12" max="12" width="20" style="30" customWidth="1"/>
    <col min="13" max="13" width="30" customWidth="1"/>
  </cols>
  <sheetData>
    <row r="1" ht="34" customHeight="1" spans="1:13" x14ac:dyDescent="0.25">
      <c r="A1" s="31" t="s">
        <v>163</v>
      </c>
      <c r="B1" s="31"/>
      <c r="C1" s="31"/>
      <c r="D1" s="31"/>
      <c r="E1" s="31"/>
      <c r="F1" s="31"/>
      <c r="G1" s="31"/>
      <c r="H1" s="31"/>
      <c r="I1" s="31"/>
      <c r="J1" s="31"/>
      <c r="K1" s="31"/>
      <c r="L1" s="31"/>
      <c r="M1" s="31"/>
    </row>
    <row r="2" ht="30" customHeight="1" spans="1:13" x14ac:dyDescent="0.25">
      <c r="A2" s="17" t="s">
        <v>30</v>
      </c>
      <c r="B2" s="17" t="s">
        <v>164</v>
      </c>
      <c r="C2" s="17" t="s">
        <v>165</v>
      </c>
      <c r="D2" s="17" t="s">
        <v>87</v>
      </c>
      <c r="E2" s="17" t="s">
        <v>86</v>
      </c>
      <c r="F2" s="17" t="s">
        <v>166</v>
      </c>
      <c r="G2" s="18" t="s">
        <v>167</v>
      </c>
      <c r="H2" s="18" t="s">
        <v>36</v>
      </c>
      <c r="I2" s="18" t="s">
        <v>37</v>
      </c>
      <c r="J2" s="19" t="s">
        <v>168</v>
      </c>
      <c r="K2" s="17" t="s">
        <v>169</v>
      </c>
      <c r="L2" s="32" t="s">
        <v>170</v>
      </c>
      <c r="M2" s="17" t="s">
        <v>40</v>
      </c>
    </row>
    <row r="3" spans="1:13" x14ac:dyDescent="0.25">
      <c r="A3" s="20"/>
      <c r="B3" s="20"/>
      <c r="C3" s="20"/>
      <c r="D3" s="20"/>
      <c r="E3" s="20"/>
      <c r="F3" s="20"/>
      <c r="G3" s="21"/>
      <c r="H3" s="21"/>
      <c r="I3" s="21">
        <f>IF($G3="","",$G3-IF($H3="",0,$H3))</f>
      </c>
      <c r="J3" s="22"/>
      <c r="K3" s="20"/>
      <c r="L3" s="33"/>
      <c r="M3" s="20"/>
    </row>
    <row r="4" spans="1:13" x14ac:dyDescent="0.25">
      <c r="A4" s="24"/>
      <c r="B4" s="24"/>
      <c r="C4" s="24"/>
      <c r="D4" s="24"/>
      <c r="E4" s="24"/>
      <c r="F4" s="24"/>
      <c r="G4" s="25"/>
      <c r="H4" s="25"/>
      <c r="I4" s="25">
        <f>IF($G4="","",$G4-IF($H4="",0,$H4))</f>
      </c>
      <c r="J4" s="26"/>
      <c r="K4" s="24"/>
      <c r="L4" s="34"/>
      <c r="M4" s="24"/>
    </row>
    <row r="5" spans="1:13" x14ac:dyDescent="0.25">
      <c r="A5" s="20"/>
      <c r="B5" s="20"/>
      <c r="C5" s="20"/>
      <c r="D5" s="20"/>
      <c r="E5" s="20"/>
      <c r="F5" s="20"/>
      <c r="G5" s="21"/>
      <c r="H5" s="21"/>
      <c r="I5" s="21">
        <f>IF($G5="","",$G5-IF($H5="",0,$H5))</f>
      </c>
      <c r="J5" s="22"/>
      <c r="K5" s="20"/>
      <c r="L5" s="33"/>
      <c r="M5" s="20"/>
    </row>
    <row r="6" spans="1:13" x14ac:dyDescent="0.25">
      <c r="A6" s="24"/>
      <c r="B6" s="24"/>
      <c r="C6" s="24"/>
      <c r="D6" s="24"/>
      <c r="E6" s="24"/>
      <c r="F6" s="24"/>
      <c r="G6" s="25"/>
      <c r="H6" s="25"/>
      <c r="I6" s="25">
        <f>IF($G6="","",$G6-IF($H6="",0,$H6))</f>
      </c>
      <c r="J6" s="26"/>
      <c r="K6" s="24"/>
      <c r="L6" s="34"/>
      <c r="M6" s="24"/>
    </row>
    <row r="7" spans="1:13" x14ac:dyDescent="0.25">
      <c r="A7" s="20"/>
      <c r="B7" s="20"/>
      <c r="C7" s="20"/>
      <c r="D7" s="20"/>
      <c r="E7" s="20"/>
      <c r="F7" s="20"/>
      <c r="G7" s="21"/>
      <c r="H7" s="21"/>
      <c r="I7" s="21">
        <f>IF($G7="","",$G7-IF($H7="",0,$H7))</f>
      </c>
      <c r="J7" s="22"/>
      <c r="K7" s="20"/>
      <c r="L7" s="33"/>
      <c r="M7" s="20"/>
    </row>
    <row r="8" spans="1:13" x14ac:dyDescent="0.25">
      <c r="A8" s="24"/>
      <c r="B8" s="24"/>
      <c r="C8" s="24"/>
      <c r="D8" s="24"/>
      <c r="E8" s="24"/>
      <c r="F8" s="24"/>
      <c r="G8" s="25"/>
      <c r="H8" s="25"/>
      <c r="I8" s="25">
        <f>IF($G8="","",$G8-IF($H8="",0,$H8))</f>
      </c>
      <c r="J8" s="26"/>
      <c r="K8" s="24"/>
      <c r="L8" s="34"/>
      <c r="M8" s="24"/>
    </row>
    <row r="9" spans="1:13" x14ac:dyDescent="0.25">
      <c r="A9" s="20"/>
      <c r="B9" s="20"/>
      <c r="C9" s="20"/>
      <c r="D9" s="20"/>
      <c r="E9" s="20"/>
      <c r="F9" s="20"/>
      <c r="G9" s="21"/>
      <c r="H9" s="21"/>
      <c r="I9" s="21">
        <f>IF($G9="","",$G9-IF($H9="",0,$H9))</f>
      </c>
      <c r="J9" s="22"/>
      <c r="K9" s="20"/>
      <c r="L9" s="33"/>
      <c r="M9" s="20"/>
    </row>
    <row r="10" spans="1:13" x14ac:dyDescent="0.25">
      <c r="A10" s="24"/>
      <c r="B10" s="24"/>
      <c r="C10" s="24"/>
      <c r="D10" s="24"/>
      <c r="E10" s="24"/>
      <c r="F10" s="24"/>
      <c r="G10" s="25"/>
      <c r="H10" s="25"/>
      <c r="I10" s="25">
        <f>IF($G10="","",$G10-IF($H10="",0,$H10))</f>
      </c>
      <c r="J10" s="26"/>
      <c r="K10" s="24"/>
      <c r="L10" s="34"/>
      <c r="M10" s="24"/>
    </row>
    <row r="11" spans="1:13" x14ac:dyDescent="0.25">
      <c r="A11" s="20"/>
      <c r="B11" s="20"/>
      <c r="C11" s="20"/>
      <c r="D11" s="20"/>
      <c r="E11" s="20"/>
      <c r="F11" s="20"/>
      <c r="G11" s="21"/>
      <c r="H11" s="21"/>
      <c r="I11" s="21">
        <f>IF($G11="","",$G11-IF($H11="",0,$H11))</f>
      </c>
      <c r="J11" s="22"/>
      <c r="K11" s="20"/>
      <c r="L11" s="33"/>
      <c r="M11" s="20"/>
    </row>
    <row r="12" spans="1:13" x14ac:dyDescent="0.25">
      <c r="A12" s="24"/>
      <c r="B12" s="24"/>
      <c r="C12" s="24"/>
      <c r="D12" s="24"/>
      <c r="E12" s="24"/>
      <c r="F12" s="24"/>
      <c r="G12" s="25"/>
      <c r="H12" s="25"/>
      <c r="I12" s="25">
        <f>IF($G12="","",$G12-IF($H12="",0,$H12))</f>
      </c>
      <c r="J12" s="26"/>
      <c r="K12" s="24"/>
      <c r="L12" s="34"/>
      <c r="M12" s="24"/>
    </row>
    <row r="13" spans="1:13" x14ac:dyDescent="0.25">
      <c r="A13" s="20"/>
      <c r="B13" s="20"/>
      <c r="C13" s="20"/>
      <c r="D13" s="20"/>
      <c r="E13" s="20"/>
      <c r="F13" s="20"/>
      <c r="G13" s="21"/>
      <c r="H13" s="21"/>
      <c r="I13" s="21">
        <f>IF($G13="","",$G13-IF($H13="",0,$H13))</f>
      </c>
      <c r="J13" s="22"/>
      <c r="K13" s="20"/>
      <c r="L13" s="33"/>
      <c r="M13" s="20"/>
    </row>
    <row r="14" spans="1:13" x14ac:dyDescent="0.25">
      <c r="A14" s="24"/>
      <c r="B14" s="24"/>
      <c r="C14" s="24"/>
      <c r="D14" s="24"/>
      <c r="E14" s="24"/>
      <c r="F14" s="24"/>
      <c r="G14" s="25"/>
      <c r="H14" s="25"/>
      <c r="I14" s="25">
        <f>IF($G14="","",$G14-IF($H14="",0,$H14))</f>
      </c>
      <c r="J14" s="26"/>
      <c r="K14" s="24"/>
      <c r="L14" s="34"/>
      <c r="M14" s="24"/>
    </row>
    <row r="15" spans="1:13" x14ac:dyDescent="0.25">
      <c r="A15" s="20"/>
      <c r="B15" s="20"/>
      <c r="C15" s="20"/>
      <c r="D15" s="20"/>
      <c r="E15" s="20"/>
      <c r="F15" s="20"/>
      <c r="G15" s="21"/>
      <c r="H15" s="21"/>
      <c r="I15" s="21">
        <f>IF($G15="","",$G15-IF($H15="",0,$H15))</f>
      </c>
      <c r="J15" s="22"/>
      <c r="K15" s="20"/>
      <c r="L15" s="33"/>
      <c r="M15" s="20"/>
    </row>
    <row r="16" spans="1:13" x14ac:dyDescent="0.25">
      <c r="A16" s="24"/>
      <c r="B16" s="24"/>
      <c r="C16" s="24"/>
      <c r="D16" s="24"/>
      <c r="E16" s="24"/>
      <c r="F16" s="24"/>
      <c r="G16" s="25"/>
      <c r="H16" s="25"/>
      <c r="I16" s="25">
        <f>IF($G16="","",$G16-IF($H16="",0,$H16))</f>
      </c>
      <c r="J16" s="26"/>
      <c r="K16" s="24"/>
      <c r="L16" s="34"/>
      <c r="M16" s="24"/>
    </row>
    <row r="17" spans="1:13" x14ac:dyDescent="0.25">
      <c r="A17" s="20"/>
      <c r="B17" s="20"/>
      <c r="C17" s="20"/>
      <c r="D17" s="20"/>
      <c r="E17" s="20"/>
      <c r="F17" s="20"/>
      <c r="G17" s="21"/>
      <c r="H17" s="21"/>
      <c r="I17" s="21">
        <f>IF($G17="","",$G17-IF($H17="",0,$H17))</f>
      </c>
      <c r="J17" s="22"/>
      <c r="K17" s="20"/>
      <c r="L17" s="33"/>
      <c r="M17" s="20"/>
    </row>
    <row r="18" spans="1:13" x14ac:dyDescent="0.25">
      <c r="A18" s="24"/>
      <c r="B18" s="24"/>
      <c r="C18" s="24"/>
      <c r="D18" s="24"/>
      <c r="E18" s="24"/>
      <c r="F18" s="24"/>
      <c r="G18" s="25"/>
      <c r="H18" s="25"/>
      <c r="I18" s="25">
        <f>IF($G18="","",$G18-IF($H18="",0,$H18))</f>
      </c>
      <c r="J18" s="26"/>
      <c r="K18" s="24"/>
      <c r="L18" s="34"/>
      <c r="M18" s="24"/>
    </row>
    <row r="19" spans="1:13" x14ac:dyDescent="0.25">
      <c r="A19" s="20"/>
      <c r="B19" s="20"/>
      <c r="C19" s="20"/>
      <c r="D19" s="20"/>
      <c r="E19" s="20"/>
      <c r="F19" s="20"/>
      <c r="G19" s="21"/>
      <c r="H19" s="21"/>
      <c r="I19" s="21">
        <f>IF($G19="","",$G19-IF($H19="",0,$H19))</f>
      </c>
      <c r="J19" s="22"/>
      <c r="K19" s="20"/>
      <c r="L19" s="33"/>
      <c r="M19" s="20"/>
    </row>
    <row r="20" spans="1:13" x14ac:dyDescent="0.25">
      <c r="A20" s="24"/>
      <c r="B20" s="24"/>
      <c r="C20" s="24"/>
      <c r="D20" s="24"/>
      <c r="E20" s="24"/>
      <c r="F20" s="24"/>
      <c r="G20" s="25"/>
      <c r="H20" s="25"/>
      <c r="I20" s="25">
        <f>IF($G20="","",$G20-IF($H20="",0,$H20))</f>
      </c>
      <c r="J20" s="26"/>
      <c r="K20" s="24"/>
      <c r="L20" s="34"/>
      <c r="M20" s="24"/>
    </row>
    <row r="21" spans="1:13" x14ac:dyDescent="0.25">
      <c r="A21" s="20"/>
      <c r="B21" s="20"/>
      <c r="C21" s="20"/>
      <c r="D21" s="20"/>
      <c r="E21" s="20"/>
      <c r="F21" s="20"/>
      <c r="G21" s="21"/>
      <c r="H21" s="21"/>
      <c r="I21" s="21">
        <f>IF($G21="","",$G21-IF($H21="",0,$H21))</f>
      </c>
      <c r="J21" s="22"/>
      <c r="K21" s="20"/>
      <c r="L21" s="33"/>
      <c r="M21" s="20"/>
    </row>
    <row r="22" spans="1:13" x14ac:dyDescent="0.25">
      <c r="A22" s="24"/>
      <c r="B22" s="24"/>
      <c r="C22" s="24"/>
      <c r="D22" s="24"/>
      <c r="E22" s="24"/>
      <c r="F22" s="24"/>
      <c r="G22" s="25"/>
      <c r="H22" s="25"/>
      <c r="I22" s="25">
        <f>IF($G22="","",$G22-IF($H22="",0,$H22))</f>
      </c>
      <c r="J22" s="26"/>
      <c r="K22" s="24"/>
      <c r="L22" s="34"/>
      <c r="M22" s="24"/>
    </row>
    <row r="23" spans="1:13" x14ac:dyDescent="0.25">
      <c r="A23" s="20"/>
      <c r="B23" s="20"/>
      <c r="C23" s="20"/>
      <c r="D23" s="20"/>
      <c r="E23" s="20"/>
      <c r="F23" s="20"/>
      <c r="G23" s="21"/>
      <c r="H23" s="21"/>
      <c r="I23" s="21">
        <f>IF($G23="","",$G23-IF($H23="",0,$H23))</f>
      </c>
      <c r="J23" s="22"/>
      <c r="K23" s="20"/>
      <c r="L23" s="33"/>
      <c r="M23" s="20"/>
    </row>
    <row r="24" spans="1:13" x14ac:dyDescent="0.25">
      <c r="A24" s="24"/>
      <c r="B24" s="24"/>
      <c r="C24" s="24"/>
      <c r="D24" s="24"/>
      <c r="E24" s="24"/>
      <c r="F24" s="24"/>
      <c r="G24" s="25"/>
      <c r="H24" s="25"/>
      <c r="I24" s="25">
        <f>IF($G24="","",$G24-IF($H24="",0,$H24))</f>
      </c>
      <c r="J24" s="26"/>
      <c r="K24" s="24"/>
      <c r="L24" s="34"/>
      <c r="M24" s="24"/>
    </row>
    <row r="25" spans="1:13" x14ac:dyDescent="0.25">
      <c r="A25" s="20"/>
      <c r="B25" s="20"/>
      <c r="C25" s="20"/>
      <c r="D25" s="20"/>
      <c r="E25" s="20"/>
      <c r="F25" s="20"/>
      <c r="G25" s="21"/>
      <c r="H25" s="21"/>
      <c r="I25" s="21">
        <f>IF($G25="","",$G25-IF($H25="",0,$H25))</f>
      </c>
      <c r="J25" s="22"/>
      <c r="K25" s="20"/>
      <c r="L25" s="33"/>
      <c r="M25" s="20"/>
    </row>
    <row r="26" spans="1:13" x14ac:dyDescent="0.25">
      <c r="A26" s="24"/>
      <c r="B26" s="24"/>
      <c r="C26" s="24"/>
      <c r="D26" s="24"/>
      <c r="E26" s="24"/>
      <c r="F26" s="24"/>
      <c r="G26" s="25"/>
      <c r="H26" s="25"/>
      <c r="I26" s="25">
        <f>IF($G26="","",$G26-IF($H26="",0,$H26))</f>
      </c>
      <c r="J26" s="26"/>
      <c r="K26" s="24"/>
      <c r="L26" s="34"/>
      <c r="M26" s="24"/>
    </row>
    <row r="27" spans="1:13" x14ac:dyDescent="0.25">
      <c r="A27" s="20"/>
      <c r="B27" s="20"/>
      <c r="C27" s="20"/>
      <c r="D27" s="20"/>
      <c r="E27" s="20"/>
      <c r="F27" s="20"/>
      <c r="G27" s="21"/>
      <c r="H27" s="21"/>
      <c r="I27" s="21">
        <f>IF($G27="","",$G27-IF($H27="",0,$H27))</f>
      </c>
      <c r="J27" s="22"/>
      <c r="K27" s="20"/>
      <c r="L27" s="33"/>
      <c r="M27" s="20"/>
    </row>
    <row r="28" spans="1:13" x14ac:dyDescent="0.25">
      <c r="A28" s="24"/>
      <c r="B28" s="24"/>
      <c r="C28" s="24"/>
      <c r="D28" s="24"/>
      <c r="E28" s="24"/>
      <c r="F28" s="24"/>
      <c r="G28" s="25"/>
      <c r="H28" s="25"/>
      <c r="I28" s="25">
        <f>IF($G28="","",$G28-IF($H28="",0,$H28))</f>
      </c>
      <c r="J28" s="26"/>
      <c r="K28" s="24"/>
      <c r="L28" s="34"/>
      <c r="M28" s="24"/>
    </row>
    <row r="29" spans="1:13" x14ac:dyDescent="0.25">
      <c r="A29" s="20"/>
      <c r="B29" s="20"/>
      <c r="C29" s="20"/>
      <c r="D29" s="20"/>
      <c r="E29" s="20"/>
      <c r="F29" s="20"/>
      <c r="G29" s="21"/>
      <c r="H29" s="21"/>
      <c r="I29" s="21">
        <f>IF($G29="","",$G29-IF($H29="",0,$H29))</f>
      </c>
      <c r="J29" s="22"/>
      <c r="K29" s="20"/>
      <c r="L29" s="33"/>
      <c r="M29" s="20"/>
    </row>
    <row r="30" spans="1:13" x14ac:dyDescent="0.25">
      <c r="A30" s="24"/>
      <c r="B30" s="24"/>
      <c r="C30" s="24"/>
      <c r="D30" s="24"/>
      <c r="E30" s="24"/>
      <c r="F30" s="24"/>
      <c r="G30" s="25"/>
      <c r="H30" s="25"/>
      <c r="I30" s="25">
        <f>IF($G30="","",$G30-IF($H30="",0,$H30))</f>
      </c>
      <c r="J30" s="26"/>
      <c r="K30" s="24"/>
      <c r="L30" s="34"/>
      <c r="M30" s="24"/>
    </row>
    <row r="31" spans="1:13" x14ac:dyDescent="0.25">
      <c r="A31" s="20"/>
      <c r="B31" s="20"/>
      <c r="C31" s="20"/>
      <c r="D31" s="20"/>
      <c r="E31" s="20"/>
      <c r="F31" s="20"/>
      <c r="G31" s="21"/>
      <c r="H31" s="21"/>
      <c r="I31" s="21">
        <f>IF($G31="","",$G31-IF($H31="",0,$H31))</f>
      </c>
      <c r="J31" s="22"/>
      <c r="K31" s="20"/>
      <c r="L31" s="33"/>
      <c r="M31" s="20"/>
    </row>
    <row r="32" spans="1:13" x14ac:dyDescent="0.25">
      <c r="A32" s="24"/>
      <c r="B32" s="24"/>
      <c r="C32" s="24"/>
      <c r="D32" s="24"/>
      <c r="E32" s="24"/>
      <c r="F32" s="24"/>
      <c r="G32" s="25"/>
      <c r="H32" s="25"/>
      <c r="I32" s="25">
        <f>IF($G32="","",$G32-IF($H32="",0,$H32))</f>
      </c>
      <c r="J32" s="26"/>
      <c r="K32" s="24"/>
      <c r="L32" s="34"/>
      <c r="M32" s="24"/>
    </row>
    <row r="33" spans="1:13" x14ac:dyDescent="0.25">
      <c r="A33" s="20"/>
      <c r="B33" s="20"/>
      <c r="C33" s="20"/>
      <c r="D33" s="20"/>
      <c r="E33" s="20"/>
      <c r="F33" s="20"/>
      <c r="G33" s="21"/>
      <c r="H33" s="21"/>
      <c r="I33" s="21">
        <f>IF($G33="","",$G33-IF($H33="",0,$H33))</f>
      </c>
      <c r="J33" s="22"/>
      <c r="K33" s="20"/>
      <c r="L33" s="33"/>
      <c r="M33" s="20"/>
    </row>
    <row r="34" spans="1:13" x14ac:dyDescent="0.25">
      <c r="A34" s="24"/>
      <c r="B34" s="24"/>
      <c r="C34" s="24"/>
      <c r="D34" s="24"/>
      <c r="E34" s="24"/>
      <c r="F34" s="24"/>
      <c r="G34" s="25"/>
      <c r="H34" s="25"/>
      <c r="I34" s="25">
        <f>IF($G34="","",$G34-IF($H34="",0,$H34))</f>
      </c>
      <c r="J34" s="26"/>
      <c r="K34" s="24"/>
      <c r="L34" s="34"/>
      <c r="M34" s="24"/>
    </row>
    <row r="35" spans="1:13" x14ac:dyDescent="0.25">
      <c r="A35" s="20"/>
      <c r="B35" s="20"/>
      <c r="C35" s="20"/>
      <c r="D35" s="20"/>
      <c r="E35" s="20"/>
      <c r="F35" s="20"/>
      <c r="G35" s="21"/>
      <c r="H35" s="21"/>
      <c r="I35" s="21">
        <f>IF($G35="","",$G35-IF($H35="",0,$H35))</f>
      </c>
      <c r="J35" s="22"/>
      <c r="K35" s="20"/>
      <c r="L35" s="33"/>
      <c r="M35" s="20"/>
    </row>
    <row r="36" spans="1:13" x14ac:dyDescent="0.25">
      <c r="A36" s="24"/>
      <c r="B36" s="24"/>
      <c r="C36" s="24"/>
      <c r="D36" s="24"/>
      <c r="E36" s="24"/>
      <c r="F36" s="24"/>
      <c r="G36" s="25"/>
      <c r="H36" s="25"/>
      <c r="I36" s="25">
        <f>IF($G36="","",$G36-IF($H36="",0,$H36))</f>
      </c>
      <c r="J36" s="26"/>
      <c r="K36" s="24"/>
      <c r="L36" s="34"/>
      <c r="M36" s="24"/>
    </row>
    <row r="37" spans="1:13" x14ac:dyDescent="0.25">
      <c r="A37" s="20"/>
      <c r="B37" s="20"/>
      <c r="C37" s="20"/>
      <c r="D37" s="20"/>
      <c r="E37" s="20"/>
      <c r="F37" s="20"/>
      <c r="G37" s="21"/>
      <c r="H37" s="21"/>
      <c r="I37" s="21">
        <f>IF($G37="","",$G37-IF($H37="",0,$H37))</f>
      </c>
      <c r="J37" s="22"/>
      <c r="K37" s="20"/>
      <c r="L37" s="33"/>
      <c r="M37" s="20"/>
    </row>
    <row r="38" spans="1:13" x14ac:dyDescent="0.25">
      <c r="A38" s="24"/>
      <c r="B38" s="24"/>
      <c r="C38" s="24"/>
      <c r="D38" s="24"/>
      <c r="E38" s="24"/>
      <c r="F38" s="24"/>
      <c r="G38" s="25"/>
      <c r="H38" s="25"/>
      <c r="I38" s="25">
        <f>IF($G38="","",$G38-IF($H38="",0,$H38))</f>
      </c>
      <c r="J38" s="26"/>
      <c r="K38" s="24"/>
      <c r="L38" s="34"/>
      <c r="M38" s="24"/>
    </row>
    <row r="39" spans="1:13" x14ac:dyDescent="0.25">
      <c r="A39" s="20"/>
      <c r="B39" s="20"/>
      <c r="C39" s="20"/>
      <c r="D39" s="20"/>
      <c r="E39" s="20"/>
      <c r="F39" s="20"/>
      <c r="G39" s="21"/>
      <c r="H39" s="21"/>
      <c r="I39" s="21">
        <f>IF($G39="","",$G39-IF($H39="",0,$H39))</f>
      </c>
      <c r="J39" s="22"/>
      <c r="K39" s="20"/>
      <c r="L39" s="33"/>
      <c r="M39" s="20"/>
    </row>
    <row r="40" spans="1:13" x14ac:dyDescent="0.25">
      <c r="A40" s="24"/>
      <c r="B40" s="24"/>
      <c r="C40" s="24"/>
      <c r="D40" s="24"/>
      <c r="E40" s="24"/>
      <c r="F40" s="24"/>
      <c r="G40" s="25"/>
      <c r="H40" s="25"/>
      <c r="I40" s="25">
        <f>IF($G40="","",$G40-IF($H40="",0,$H40))</f>
      </c>
      <c r="J40" s="26"/>
      <c r="K40" s="24"/>
      <c r="L40" s="34"/>
      <c r="M40" s="24"/>
    </row>
    <row r="41" spans="1:13" x14ac:dyDescent="0.25">
      <c r="A41" s="20"/>
      <c r="B41" s="20"/>
      <c r="C41" s="20"/>
      <c r="D41" s="20"/>
      <c r="E41" s="20"/>
      <c r="F41" s="20"/>
      <c r="G41" s="21"/>
      <c r="H41" s="21"/>
      <c r="I41" s="21">
        <f>IF($G41="","",$G41-IF($H41="",0,$H41))</f>
      </c>
      <c r="J41" s="22"/>
      <c r="K41" s="20"/>
      <c r="L41" s="33"/>
      <c r="M41" s="20"/>
    </row>
    <row r="42" spans="1:13" x14ac:dyDescent="0.25">
      <c r="A42" s="24"/>
      <c r="B42" s="24"/>
      <c r="C42" s="24"/>
      <c r="D42" s="24"/>
      <c r="E42" s="24"/>
      <c r="F42" s="24"/>
      <c r="G42" s="25"/>
      <c r="H42" s="25"/>
      <c r="I42" s="25">
        <f>IF($G42="","",$G42-IF($H42="",0,$H42))</f>
      </c>
      <c r="J42" s="26"/>
      <c r="K42" s="24"/>
      <c r="L42" s="34"/>
      <c r="M42" s="24"/>
    </row>
    <row r="44" spans="1:1" x14ac:dyDescent="0.25">
      <c r="A44" s="28" t="s">
        <v>26</v>
      </c>
    </row>
  </sheetData>
  <autoFilter ref="A2:M42"/>
  <mergeCells count="1">
    <mergeCell ref="A1:M1"/>
  </mergeCells>
  <conditionalFormatting sqref="A3:M42">
    <cfRule type="expression" dxfId="7" priority="1">
      <formula>AND($J3&lt;&gt;"",$J3&lt;TODAY(),$I3&gt;0,$K3&lt;&gt;"Да")</formula>
    </cfRule>
  </conditionalFormatting>
  <dataValidations count="6">
    <dataValidation type="list" allowBlank="1" sqref="A10:A42">
      <formula1>Lists!$H$1:$H$14</formula1>
    </dataValidation>
    <dataValidation type="list" allowBlank="1" sqref="A3:A42">
      <formula1>Lists!$H$1:$H$14</formula1>
    </dataValidation>
    <dataValidation type="list" allowBlank="1" sqref="F10:F42">
      <formula1>Lists!$G$1:$G$2</formula1>
    </dataValidation>
    <dataValidation type="list" allowBlank="1" sqref="F3:F42">
      <formula1>Lists!$G$1:$G$2</formula1>
    </dataValidation>
    <dataValidation type="list" allowBlank="1" sqref="K10:K42">
      <formula1>Lists!$G$1:$G$2</formula1>
    </dataValidation>
    <dataValidation type="list" allowBlank="1" sqref="K3:K42">
      <formula1>Lists!$G$1:$G$2</formula1>
    </dataValidation>
  </dataValidations>
  <hyperlinks>
    <hyperlink ref="A4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37"/>
  <sheetViews>
    <sheetView workbookViewId="0">
      <pane xSplit="1" ySplit="3" topLeftCell="B4" activePane="bottomRight" state="frozen"/>
      <selection pane="bottomRight"/>
    </sheetView>
  </sheetViews>
  <sheetFormatPr defaultRowHeight="15" outlineLevelRow="0" outlineLevelCol="0" x14ac:dyDescent="55"/>
  <cols>
    <col min="1" max="1" width="16" customWidth="1"/>
    <col min="2" max="3" width="12" customWidth="1"/>
    <col min="4" max="13" width="22" customWidth="1"/>
  </cols>
  <sheetData>
    <row r="1" ht="34" customHeight="1" spans="1:13" x14ac:dyDescent="0.25">
      <c r="A1" s="1" t="s">
        <v>171</v>
      </c>
      <c r="B1" s="1"/>
      <c r="C1" s="1"/>
      <c r="D1" s="1"/>
      <c r="E1" s="1"/>
      <c r="F1" s="1"/>
      <c r="G1" s="1"/>
      <c r="H1" s="1"/>
      <c r="I1" s="1"/>
      <c r="J1" s="1"/>
      <c r="K1" s="1"/>
      <c r="L1" s="1"/>
      <c r="M1" s="1"/>
    </row>
    <row r="2" spans="1:8" x14ac:dyDescent="0.25">
      <c r="A2" s="2" t="s">
        <v>172</v>
      </c>
      <c r="C2" t="s">
        <v>173</v>
      </c>
      <c r="D2" s="7">
        <f>SUM($C$4:$C$33)</f>
      </c>
      <c r="E2" t="s">
        <v>11</v>
      </c>
      <c r="F2" s="7">
        <f>'Преглед'!$C$13</f>
      </c>
      <c r="G2" t="s">
        <v>174</v>
      </c>
      <c r="H2" s="7">
        <f>MAX(0,$F$2-$D$2)</f>
      </c>
    </row>
    <row r="3" ht="30" customHeight="1" spans="1:13" x14ac:dyDescent="0.25">
      <c r="A3" s="17" t="s">
        <v>175</v>
      </c>
      <c r="B3" s="17" t="s">
        <v>176</v>
      </c>
      <c r="C3" s="17" t="s">
        <v>177</v>
      </c>
      <c r="D3" s="17" t="s">
        <v>178</v>
      </c>
      <c r="E3" s="17" t="s">
        <v>179</v>
      </c>
      <c r="F3" s="17" t="s">
        <v>180</v>
      </c>
      <c r="G3" s="17" t="s">
        <v>181</v>
      </c>
      <c r="H3" s="17" t="s">
        <v>182</v>
      </c>
      <c r="I3" s="17" t="s">
        <v>183</v>
      </c>
      <c r="J3" s="17" t="s">
        <v>184</v>
      </c>
      <c r="K3" s="17" t="s">
        <v>185</v>
      </c>
      <c r="L3" s="17" t="s">
        <v>186</v>
      </c>
      <c r="M3" s="17" t="s">
        <v>187</v>
      </c>
    </row>
    <row r="4" spans="1:13" x14ac:dyDescent="0.25">
      <c r="A4" s="20" t="s">
        <v>188</v>
      </c>
      <c r="B4" s="20">
        <v>8</v>
      </c>
      <c r="C4" s="20">
        <f>COUNTA($D4:$M4)</f>
      </c>
      <c r="D4" s="20"/>
      <c r="E4" s="20"/>
      <c r="F4" s="20"/>
      <c r="G4" s="20"/>
      <c r="H4" s="20"/>
      <c r="I4" s="20"/>
      <c r="J4" s="20"/>
      <c r="K4" s="20"/>
      <c r="L4" s="20"/>
      <c r="M4" s="20"/>
    </row>
    <row r="5" spans="1:13" x14ac:dyDescent="0.25">
      <c r="A5" s="24" t="s">
        <v>189</v>
      </c>
      <c r="B5" s="24">
        <v>8</v>
      </c>
      <c r="C5" s="24">
        <f>COUNTA($D5:$M5)</f>
      </c>
      <c r="D5" s="24"/>
      <c r="E5" s="24"/>
      <c r="F5" s="24"/>
      <c r="G5" s="24"/>
      <c r="H5" s="24"/>
      <c r="I5" s="24"/>
      <c r="J5" s="24"/>
      <c r="K5" s="24"/>
      <c r="L5" s="24"/>
      <c r="M5" s="24"/>
    </row>
    <row r="6" spans="1:13" x14ac:dyDescent="0.25">
      <c r="A6" s="20" t="s">
        <v>190</v>
      </c>
      <c r="B6" s="20">
        <v>8</v>
      </c>
      <c r="C6" s="20">
        <f>COUNTA($D6:$M6)</f>
      </c>
      <c r="D6" s="20"/>
      <c r="E6" s="20"/>
      <c r="F6" s="20"/>
      <c r="G6" s="20"/>
      <c r="H6" s="20"/>
      <c r="I6" s="20"/>
      <c r="J6" s="20"/>
      <c r="K6" s="20"/>
      <c r="L6" s="20"/>
      <c r="M6" s="20"/>
    </row>
    <row r="7" spans="1:13" x14ac:dyDescent="0.25">
      <c r="A7" s="24" t="s">
        <v>191</v>
      </c>
      <c r="B7" s="24">
        <v>8</v>
      </c>
      <c r="C7" s="24">
        <f>COUNTA($D7:$M7)</f>
      </c>
      <c r="D7" s="24"/>
      <c r="E7" s="24"/>
      <c r="F7" s="24"/>
      <c r="G7" s="24"/>
      <c r="H7" s="24"/>
      <c r="I7" s="24"/>
      <c r="J7" s="24"/>
      <c r="K7" s="24"/>
      <c r="L7" s="24"/>
      <c r="M7" s="24"/>
    </row>
    <row r="8" spans="1:13" x14ac:dyDescent="0.25">
      <c r="A8" s="20" t="s">
        <v>192</v>
      </c>
      <c r="B8" s="20">
        <v>8</v>
      </c>
      <c r="C8" s="20">
        <f>COUNTA($D8:$M8)</f>
      </c>
      <c r="D8" s="20"/>
      <c r="E8" s="20"/>
      <c r="F8" s="20"/>
      <c r="G8" s="20"/>
      <c r="H8" s="20"/>
      <c r="I8" s="20"/>
      <c r="J8" s="20"/>
      <c r="K8" s="20"/>
      <c r="L8" s="20"/>
      <c r="M8" s="20"/>
    </row>
    <row r="9" spans="1:13" x14ac:dyDescent="0.25">
      <c r="A9" s="24" t="s">
        <v>193</v>
      </c>
      <c r="B9" s="24">
        <v>8</v>
      </c>
      <c r="C9" s="24">
        <f>COUNTA($D9:$M9)</f>
      </c>
      <c r="D9" s="24"/>
      <c r="E9" s="24"/>
      <c r="F9" s="24"/>
      <c r="G9" s="24"/>
      <c r="H9" s="24"/>
      <c r="I9" s="24"/>
      <c r="J9" s="24"/>
      <c r="K9" s="24"/>
      <c r="L9" s="24"/>
      <c r="M9" s="24"/>
    </row>
    <row r="10" spans="1:13" x14ac:dyDescent="0.25">
      <c r="A10" s="20" t="s">
        <v>194</v>
      </c>
      <c r="B10" s="20">
        <v>8</v>
      </c>
      <c r="C10" s="20">
        <f>COUNTA($D10:$M10)</f>
      </c>
      <c r="D10" s="20"/>
      <c r="E10" s="20"/>
      <c r="F10" s="20"/>
      <c r="G10" s="20"/>
      <c r="H10" s="20"/>
      <c r="I10" s="20"/>
      <c r="J10" s="20"/>
      <c r="K10" s="20"/>
      <c r="L10" s="20"/>
      <c r="M10" s="20"/>
    </row>
    <row r="11" spans="1:13" x14ac:dyDescent="0.25">
      <c r="A11" s="24" t="s">
        <v>195</v>
      </c>
      <c r="B11" s="24">
        <v>8</v>
      </c>
      <c r="C11" s="24">
        <f>COUNTA($D11:$M11)</f>
      </c>
      <c r="D11" s="24"/>
      <c r="E11" s="24"/>
      <c r="F11" s="24"/>
      <c r="G11" s="24"/>
      <c r="H11" s="24"/>
      <c r="I11" s="24"/>
      <c r="J11" s="24"/>
      <c r="K11" s="24"/>
      <c r="L11" s="24"/>
      <c r="M11" s="24"/>
    </row>
    <row r="12" spans="1:13" x14ac:dyDescent="0.25">
      <c r="A12" s="20" t="s">
        <v>196</v>
      </c>
      <c r="B12" s="20">
        <v>8</v>
      </c>
      <c r="C12" s="20">
        <f>COUNTA($D12:$M12)</f>
      </c>
      <c r="D12" s="20"/>
      <c r="E12" s="20"/>
      <c r="F12" s="20"/>
      <c r="G12" s="20"/>
      <c r="H12" s="20"/>
      <c r="I12" s="20"/>
      <c r="J12" s="20"/>
      <c r="K12" s="20"/>
      <c r="L12" s="20"/>
      <c r="M12" s="20"/>
    </row>
    <row r="13" spans="1:13" x14ac:dyDescent="0.25">
      <c r="A13" s="24" t="s">
        <v>197</v>
      </c>
      <c r="B13" s="24">
        <v>8</v>
      </c>
      <c r="C13" s="24">
        <f>COUNTA($D13:$M13)</f>
      </c>
      <c r="D13" s="24"/>
      <c r="E13" s="24"/>
      <c r="F13" s="24"/>
      <c r="G13" s="24"/>
      <c r="H13" s="24"/>
      <c r="I13" s="24"/>
      <c r="J13" s="24"/>
      <c r="K13" s="24"/>
      <c r="L13" s="24"/>
      <c r="M13" s="24"/>
    </row>
    <row r="14" spans="1:13" x14ac:dyDescent="0.25">
      <c r="A14" s="20" t="s">
        <v>198</v>
      </c>
      <c r="B14" s="20">
        <v>8</v>
      </c>
      <c r="C14" s="20">
        <f>COUNTA($D14:$M14)</f>
      </c>
      <c r="D14" s="20"/>
      <c r="E14" s="20"/>
      <c r="F14" s="20"/>
      <c r="G14" s="20"/>
      <c r="H14" s="20"/>
      <c r="I14" s="20"/>
      <c r="J14" s="20"/>
      <c r="K14" s="20"/>
      <c r="L14" s="20"/>
      <c r="M14" s="20"/>
    </row>
    <row r="15" spans="1:13" x14ac:dyDescent="0.25">
      <c r="A15" s="24" t="s">
        <v>199</v>
      </c>
      <c r="B15" s="24">
        <v>8</v>
      </c>
      <c r="C15" s="24">
        <f>COUNTA($D15:$M15)</f>
      </c>
      <c r="D15" s="24"/>
      <c r="E15" s="24"/>
      <c r="F15" s="24"/>
      <c r="G15" s="24"/>
      <c r="H15" s="24"/>
      <c r="I15" s="24"/>
      <c r="J15" s="24"/>
      <c r="K15" s="24"/>
      <c r="L15" s="24"/>
      <c r="M15" s="24"/>
    </row>
    <row r="16" spans="1:13" x14ac:dyDescent="0.25">
      <c r="A16" s="20" t="s">
        <v>200</v>
      </c>
      <c r="B16" s="20">
        <v>8</v>
      </c>
      <c r="C16" s="20">
        <f>COUNTA($D16:$M16)</f>
      </c>
      <c r="D16" s="20"/>
      <c r="E16" s="20"/>
      <c r="F16" s="20"/>
      <c r="G16" s="20"/>
      <c r="H16" s="20"/>
      <c r="I16" s="20"/>
      <c r="J16" s="20"/>
      <c r="K16" s="20"/>
      <c r="L16" s="20"/>
      <c r="M16" s="20"/>
    </row>
    <row r="17" spans="1:13" x14ac:dyDescent="0.25">
      <c r="A17" s="24" t="s">
        <v>201</v>
      </c>
      <c r="B17" s="24">
        <v>8</v>
      </c>
      <c r="C17" s="24">
        <f>COUNTA($D17:$M17)</f>
      </c>
      <c r="D17" s="24"/>
      <c r="E17" s="24"/>
      <c r="F17" s="24"/>
      <c r="G17" s="24"/>
      <c r="H17" s="24"/>
      <c r="I17" s="24"/>
      <c r="J17" s="24"/>
      <c r="K17" s="24"/>
      <c r="L17" s="24"/>
      <c r="M17" s="24"/>
    </row>
    <row r="18" spans="1:13" x14ac:dyDescent="0.25">
      <c r="A18" s="20" t="s">
        <v>202</v>
      </c>
      <c r="B18" s="20">
        <v>8</v>
      </c>
      <c r="C18" s="20">
        <f>COUNTA($D18:$M18)</f>
      </c>
      <c r="D18" s="20"/>
      <c r="E18" s="20"/>
      <c r="F18" s="20"/>
      <c r="G18" s="20"/>
      <c r="H18" s="20"/>
      <c r="I18" s="20"/>
      <c r="J18" s="20"/>
      <c r="K18" s="20"/>
      <c r="L18" s="20"/>
      <c r="M18" s="20"/>
    </row>
    <row r="19" spans="1:13" x14ac:dyDescent="0.25">
      <c r="A19" s="24" t="s">
        <v>203</v>
      </c>
      <c r="B19" s="24">
        <v>8</v>
      </c>
      <c r="C19" s="24">
        <f>COUNTA($D19:$M19)</f>
      </c>
      <c r="D19" s="24"/>
      <c r="E19" s="24"/>
      <c r="F19" s="24"/>
      <c r="G19" s="24"/>
      <c r="H19" s="24"/>
      <c r="I19" s="24"/>
      <c r="J19" s="24"/>
      <c r="K19" s="24"/>
      <c r="L19" s="24"/>
      <c r="M19" s="24"/>
    </row>
    <row r="20" spans="1:13" x14ac:dyDescent="0.25">
      <c r="A20" s="20" t="s">
        <v>204</v>
      </c>
      <c r="B20" s="20">
        <v>8</v>
      </c>
      <c r="C20" s="20">
        <f>COUNTA($D20:$M20)</f>
      </c>
      <c r="D20" s="20"/>
      <c r="E20" s="20"/>
      <c r="F20" s="20"/>
      <c r="G20" s="20"/>
      <c r="H20" s="20"/>
      <c r="I20" s="20"/>
      <c r="J20" s="20"/>
      <c r="K20" s="20"/>
      <c r="L20" s="20"/>
      <c r="M20" s="20"/>
    </row>
    <row r="21" spans="1:13" x14ac:dyDescent="0.25">
      <c r="A21" s="24" t="s">
        <v>205</v>
      </c>
      <c r="B21" s="24">
        <v>8</v>
      </c>
      <c r="C21" s="24">
        <f>COUNTA($D21:$M21)</f>
      </c>
      <c r="D21" s="24"/>
      <c r="E21" s="24"/>
      <c r="F21" s="24"/>
      <c r="G21" s="24"/>
      <c r="H21" s="24"/>
      <c r="I21" s="24"/>
      <c r="J21" s="24"/>
      <c r="K21" s="24"/>
      <c r="L21" s="24"/>
      <c r="M21" s="24"/>
    </row>
    <row r="22" spans="1:13" x14ac:dyDescent="0.25">
      <c r="A22" s="20" t="s">
        <v>206</v>
      </c>
      <c r="B22" s="20">
        <v>8</v>
      </c>
      <c r="C22" s="20">
        <f>COUNTA($D22:$M22)</f>
      </c>
      <c r="D22" s="20"/>
      <c r="E22" s="20"/>
      <c r="F22" s="20"/>
      <c r="G22" s="20"/>
      <c r="H22" s="20"/>
      <c r="I22" s="20"/>
      <c r="J22" s="20"/>
      <c r="K22" s="20"/>
      <c r="L22" s="20"/>
      <c r="M22" s="20"/>
    </row>
    <row r="23" spans="1:13" x14ac:dyDescent="0.25">
      <c r="A23" s="24" t="s">
        <v>207</v>
      </c>
      <c r="B23" s="24">
        <v>8</v>
      </c>
      <c r="C23" s="24">
        <f>COUNTA($D23:$M23)</f>
      </c>
      <c r="D23" s="24"/>
      <c r="E23" s="24"/>
      <c r="F23" s="24"/>
      <c r="G23" s="24"/>
      <c r="H23" s="24"/>
      <c r="I23" s="24"/>
      <c r="J23" s="24"/>
      <c r="K23" s="24"/>
      <c r="L23" s="24"/>
      <c r="M23" s="24"/>
    </row>
    <row r="24" spans="1:13" x14ac:dyDescent="0.25">
      <c r="A24" s="20" t="s">
        <v>208</v>
      </c>
      <c r="B24" s="20">
        <v>8</v>
      </c>
      <c r="C24" s="20">
        <f>COUNTA($D24:$M24)</f>
      </c>
      <c r="D24" s="20"/>
      <c r="E24" s="20"/>
      <c r="F24" s="20"/>
      <c r="G24" s="20"/>
      <c r="H24" s="20"/>
      <c r="I24" s="20"/>
      <c r="J24" s="20"/>
      <c r="K24" s="20"/>
      <c r="L24" s="20"/>
      <c r="M24" s="20"/>
    </row>
    <row r="25" spans="1:13" x14ac:dyDescent="0.25">
      <c r="A25" s="24" t="s">
        <v>209</v>
      </c>
      <c r="B25" s="24">
        <v>8</v>
      </c>
      <c r="C25" s="24">
        <f>COUNTA($D25:$M25)</f>
      </c>
      <c r="D25" s="24"/>
      <c r="E25" s="24"/>
      <c r="F25" s="24"/>
      <c r="G25" s="24"/>
      <c r="H25" s="24"/>
      <c r="I25" s="24"/>
      <c r="J25" s="24"/>
      <c r="K25" s="24"/>
      <c r="L25" s="24"/>
      <c r="M25" s="24"/>
    </row>
    <row r="26" spans="1:13" x14ac:dyDescent="0.25">
      <c r="A26" s="20" t="s">
        <v>210</v>
      </c>
      <c r="B26" s="20">
        <v>8</v>
      </c>
      <c r="C26" s="20">
        <f>COUNTA($D26:$M26)</f>
      </c>
      <c r="D26" s="20"/>
      <c r="E26" s="20"/>
      <c r="F26" s="20"/>
      <c r="G26" s="20"/>
      <c r="H26" s="20"/>
      <c r="I26" s="20"/>
      <c r="J26" s="20"/>
      <c r="K26" s="20"/>
      <c r="L26" s="20"/>
      <c r="M26" s="20"/>
    </row>
    <row r="27" spans="1:13" x14ac:dyDescent="0.25">
      <c r="A27" s="24" t="s">
        <v>211</v>
      </c>
      <c r="B27" s="24">
        <v>8</v>
      </c>
      <c r="C27" s="24">
        <f>COUNTA($D27:$M27)</f>
      </c>
      <c r="D27" s="24"/>
      <c r="E27" s="24"/>
      <c r="F27" s="24"/>
      <c r="G27" s="24"/>
      <c r="H27" s="24"/>
      <c r="I27" s="24"/>
      <c r="J27" s="24"/>
      <c r="K27" s="24"/>
      <c r="L27" s="24"/>
      <c r="M27" s="24"/>
    </row>
    <row r="28" spans="1:13" x14ac:dyDescent="0.25">
      <c r="A28" s="20" t="s">
        <v>212</v>
      </c>
      <c r="B28" s="20">
        <v>8</v>
      </c>
      <c r="C28" s="20">
        <f>COUNTA($D28:$M28)</f>
      </c>
      <c r="D28" s="20"/>
      <c r="E28" s="20"/>
      <c r="F28" s="20"/>
      <c r="G28" s="20"/>
      <c r="H28" s="20"/>
      <c r="I28" s="20"/>
      <c r="J28" s="20"/>
      <c r="K28" s="20"/>
      <c r="L28" s="20"/>
      <c r="M28" s="20"/>
    </row>
    <row r="29" spans="1:13" x14ac:dyDescent="0.25">
      <c r="A29" s="24" t="s">
        <v>213</v>
      </c>
      <c r="B29" s="24">
        <v>8</v>
      </c>
      <c r="C29" s="24">
        <f>COUNTA($D29:$M29)</f>
      </c>
      <c r="D29" s="24"/>
      <c r="E29" s="24"/>
      <c r="F29" s="24"/>
      <c r="G29" s="24"/>
      <c r="H29" s="24"/>
      <c r="I29" s="24"/>
      <c r="J29" s="24"/>
      <c r="K29" s="24"/>
      <c r="L29" s="24"/>
      <c r="M29" s="24"/>
    </row>
    <row r="30" spans="1:13" x14ac:dyDescent="0.25">
      <c r="A30" s="20" t="s">
        <v>214</v>
      </c>
      <c r="B30" s="20">
        <v>8</v>
      </c>
      <c r="C30" s="20">
        <f>COUNTA($D30:$M30)</f>
      </c>
      <c r="D30" s="20"/>
      <c r="E30" s="20"/>
      <c r="F30" s="20"/>
      <c r="G30" s="20"/>
      <c r="H30" s="20"/>
      <c r="I30" s="20"/>
      <c r="J30" s="20"/>
      <c r="K30" s="20"/>
      <c r="L30" s="20"/>
      <c r="M30" s="20"/>
    </row>
    <row r="31" spans="1:13" x14ac:dyDescent="0.25">
      <c r="A31" s="24" t="s">
        <v>215</v>
      </c>
      <c r="B31" s="24">
        <v>8</v>
      </c>
      <c r="C31" s="24">
        <f>COUNTA($D31:$M31)</f>
      </c>
      <c r="D31" s="24"/>
      <c r="E31" s="24"/>
      <c r="F31" s="24"/>
      <c r="G31" s="24"/>
      <c r="H31" s="24"/>
      <c r="I31" s="24"/>
      <c r="J31" s="24"/>
      <c r="K31" s="24"/>
      <c r="L31" s="24"/>
      <c r="M31" s="24"/>
    </row>
    <row r="32" spans="1:13" x14ac:dyDescent="0.25">
      <c r="A32" s="20" t="s">
        <v>216</v>
      </c>
      <c r="B32" s="20">
        <v>8</v>
      </c>
      <c r="C32" s="20">
        <f>COUNTA($D32:$M32)</f>
      </c>
      <c r="D32" s="20"/>
      <c r="E32" s="20"/>
      <c r="F32" s="20"/>
      <c r="G32" s="20"/>
      <c r="H32" s="20"/>
      <c r="I32" s="20"/>
      <c r="J32" s="20"/>
      <c r="K32" s="20"/>
      <c r="L32" s="20"/>
      <c r="M32" s="20"/>
    </row>
    <row r="33" spans="1:13" x14ac:dyDescent="0.25">
      <c r="A33" s="24" t="s">
        <v>217</v>
      </c>
      <c r="B33" s="24">
        <v>8</v>
      </c>
      <c r="C33" s="24">
        <f>COUNTA($D33:$M33)</f>
      </c>
      <c r="D33" s="24"/>
      <c r="E33" s="24"/>
      <c r="F33" s="24"/>
      <c r="G33" s="24"/>
      <c r="H33" s="24"/>
      <c r="I33" s="24"/>
      <c r="J33" s="24"/>
      <c r="K33" s="24"/>
      <c r="L33" s="24"/>
      <c r="M33" s="24"/>
    </row>
    <row r="35" spans="1:1" x14ac:dyDescent="0.25">
      <c r="A35" s="35" t="s">
        <v>218</v>
      </c>
    </row>
    <row r="37" spans="1:1" x14ac:dyDescent="0.25">
      <c r="A37" s="28" t="s">
        <v>26</v>
      </c>
    </row>
  </sheetData>
  <mergeCells count="1">
    <mergeCell ref="A1:M1"/>
  </mergeCells>
  <conditionalFormatting sqref="C4:C33">
    <cfRule type="expression" dxfId="8" priority="1">
      <formula>AND($B4&lt;&gt;"",$C4&gt;$B4)</formula>
    </cfRule>
  </conditionalFormatting>
  <hyperlinks>
    <hyperlink ref="A3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4B9B2"/>
    <pageSetUpPr fitToPage="1"/>
  </sheetPr>
  <dimension ref="A1:F47"/>
  <sheetViews>
    <sheetView workbookViewId="0">
      <pane ySplit="3" topLeftCell="A4" activePane="bottomLeft" state="frozen"/>
      <selection pane="bottomLeft"/>
    </sheetView>
  </sheetViews>
  <sheetFormatPr defaultRowHeight="15" outlineLevelRow="0" outlineLevelCol="0" x14ac:dyDescent="55"/>
  <cols>
    <col min="1" max="1" width="12" style="36" customWidth="1"/>
    <col min="2" max="2" width="12" customWidth="1"/>
    <col min="3" max="3" width="44" customWidth="1"/>
    <col min="4" max="4" width="22" customWidth="1"/>
    <col min="5" max="5" width="24" customWidth="1"/>
    <col min="6" max="6" width="32" customWidth="1"/>
  </cols>
  <sheetData>
    <row r="1" ht="34" customHeight="1" spans="1:6" x14ac:dyDescent="0.25">
      <c r="A1" s="37" t="s">
        <v>219</v>
      </c>
      <c r="B1" s="37"/>
      <c r="C1" s="37"/>
      <c r="D1" s="37"/>
      <c r="E1" s="37"/>
      <c r="F1" s="37"/>
    </row>
    <row r="2" spans="1:6" x14ac:dyDescent="0.25">
      <c r="A2" s="38" t="s">
        <v>220</v>
      </c>
      <c r="C2" t="s">
        <v>221</v>
      </c>
      <c r="D2" s="39">
        <v>0.625</v>
      </c>
      <c r="E2" t="s">
        <v>222</v>
      </c>
      <c r="F2" s="40">
        <f>IF(COUNT($A$4:$A$43)=0,"",MAX($A$4:$A$43)+INDEX($B$4:$B$43,MATCH(MAX($A$4:$A$43),$A$4:$A$43,0))/1440)</f>
      </c>
    </row>
    <row r="3" ht="30" customHeight="1" spans="1:6" x14ac:dyDescent="0.25">
      <c r="A3" s="41" t="s">
        <v>223</v>
      </c>
      <c r="B3" s="17" t="s">
        <v>224</v>
      </c>
      <c r="C3" s="17" t="s">
        <v>225</v>
      </c>
      <c r="D3" s="17" t="s">
        <v>226</v>
      </c>
      <c r="E3" s="17" t="s">
        <v>227</v>
      </c>
      <c r="F3" s="17" t="s">
        <v>40</v>
      </c>
    </row>
    <row r="4" spans="1:6" x14ac:dyDescent="0.25">
      <c r="A4" s="42">
        <f>IF($D$2="","",$D$2-345/1440)</f>
      </c>
      <c r="B4" s="20">
        <v>150</v>
      </c>
      <c r="C4" s="20" t="s">
        <v>228</v>
      </c>
      <c r="D4" s="20" t="s">
        <v>229</v>
      </c>
      <c r="E4" s="20"/>
      <c r="F4" s="20"/>
    </row>
    <row r="5" spans="1:6" x14ac:dyDescent="0.25">
      <c r="A5" s="43">
        <f>IF(OR($A4="",$B4=""),"",$A4+$B4/1440)</f>
      </c>
      <c r="B5" s="24">
        <v>30</v>
      </c>
      <c r="C5" s="24" t="s">
        <v>230</v>
      </c>
      <c r="D5" s="24" t="s">
        <v>48</v>
      </c>
      <c r="E5" s="24"/>
      <c r="F5" s="24"/>
    </row>
    <row r="6" spans="1:6" x14ac:dyDescent="0.25">
      <c r="A6" s="42">
        <f>IF(OR($A5="",$B5=""),"",$A5+$B5/1440)</f>
      </c>
      <c r="B6" s="20">
        <v>30</v>
      </c>
      <c r="C6" s="20" t="s">
        <v>231</v>
      </c>
      <c r="D6" s="20" t="s">
        <v>232</v>
      </c>
      <c r="E6" s="20"/>
      <c r="F6" s="20"/>
    </row>
    <row r="7" spans="1:6" x14ac:dyDescent="0.25">
      <c r="A7" s="43">
        <f>IF(OR($A6="",$B6=""),"",$A6+$B6/1440)</f>
      </c>
      <c r="B7" s="24">
        <v>45</v>
      </c>
      <c r="C7" s="24" t="s">
        <v>233</v>
      </c>
      <c r="D7" s="24" t="s">
        <v>234</v>
      </c>
      <c r="E7" s="24"/>
      <c r="F7" s="24"/>
    </row>
    <row r="8" spans="1:6" x14ac:dyDescent="0.25">
      <c r="A8" s="42">
        <f>IF(OR($A7="",$B7=""),"",$A7+$B7/1440)</f>
      </c>
      <c r="B8" s="20">
        <v>30</v>
      </c>
      <c r="C8" s="20" t="s">
        <v>235</v>
      </c>
      <c r="D8" s="20" t="s">
        <v>236</v>
      </c>
      <c r="E8" s="20"/>
      <c r="F8" s="20"/>
    </row>
    <row r="9" spans="1:6" x14ac:dyDescent="0.25">
      <c r="A9" s="43">
        <f>IF(OR($A8="",$B8=""),"",$A8+$B8/1440)</f>
      </c>
      <c r="B9" s="24">
        <v>30</v>
      </c>
      <c r="C9" s="24" t="s">
        <v>237</v>
      </c>
      <c r="D9" s="24" t="s">
        <v>238</v>
      </c>
      <c r="E9" s="24"/>
      <c r="F9" s="24"/>
    </row>
    <row r="10" spans="1:6" x14ac:dyDescent="0.25">
      <c r="A10" s="42">
        <f>IF(OR($A9="",$B9=""),"",$A9+$B9/1440)</f>
      </c>
      <c r="B10" s="20">
        <v>30</v>
      </c>
      <c r="C10" s="20" t="s">
        <v>239</v>
      </c>
      <c r="D10" s="20" t="s">
        <v>240</v>
      </c>
      <c r="E10" s="20"/>
      <c r="F10" s="20"/>
    </row>
    <row r="11" spans="1:6" x14ac:dyDescent="0.25">
      <c r="A11" s="44">
        <f>IF(OR($A10="",$B10=""),"",$A10+$B10/1440)</f>
      </c>
      <c r="B11" s="45">
        <v>30</v>
      </c>
      <c r="C11" s="45" t="s">
        <v>241</v>
      </c>
      <c r="D11" s="45" t="s">
        <v>238</v>
      </c>
      <c r="E11" s="45"/>
      <c r="F11" s="45"/>
    </row>
    <row r="12" spans="1:6" x14ac:dyDescent="0.25">
      <c r="A12" s="42">
        <f>IF(OR($A11="",$B11=""),"",$A11+$B11/1440)</f>
      </c>
      <c r="B12" s="20">
        <v>20</v>
      </c>
      <c r="C12" s="20" t="s">
        <v>242</v>
      </c>
      <c r="D12" s="20" t="s">
        <v>238</v>
      </c>
      <c r="E12" s="20"/>
      <c r="F12" s="20"/>
    </row>
    <row r="13" spans="1:6" x14ac:dyDescent="0.25">
      <c r="A13" s="43">
        <f>IF(OR($A12="",$B12=""),"",$A12+$B12/1440)</f>
      </c>
      <c r="B13" s="24">
        <v>40</v>
      </c>
      <c r="C13" s="24" t="s">
        <v>243</v>
      </c>
      <c r="D13" s="24" t="s">
        <v>48</v>
      </c>
      <c r="E13" s="24"/>
      <c r="F13" s="24"/>
    </row>
    <row r="14" spans="1:6" x14ac:dyDescent="0.25">
      <c r="A14" s="42">
        <f>IF(OR($A13="",$B13=""),"",$A13+$B13/1440)</f>
      </c>
      <c r="B14" s="20">
        <v>60</v>
      </c>
      <c r="C14" s="20" t="s">
        <v>244</v>
      </c>
      <c r="D14" s="20" t="s">
        <v>245</v>
      </c>
      <c r="E14" s="20"/>
      <c r="F14" s="20"/>
    </row>
    <row r="15" spans="1:6" x14ac:dyDescent="0.25">
      <c r="A15" s="43">
        <f>IF(OR($A14="",$B14=""),"",$A14+$B14/1440)</f>
      </c>
      <c r="B15" s="24">
        <v>15</v>
      </c>
      <c r="C15" s="24" t="s">
        <v>246</v>
      </c>
      <c r="D15" s="24" t="s">
        <v>247</v>
      </c>
      <c r="E15" s="24"/>
      <c r="F15" s="24"/>
    </row>
    <row r="16" spans="1:6" x14ac:dyDescent="0.25">
      <c r="A16" s="42">
        <f>IF(OR($A15="",$B15=""),"",$A15+$B15/1440)</f>
      </c>
      <c r="B16" s="20">
        <v>10</v>
      </c>
      <c r="C16" s="20" t="s">
        <v>248</v>
      </c>
      <c r="D16" s="20" t="s">
        <v>232</v>
      </c>
      <c r="E16" s="20"/>
      <c r="F16" s="20"/>
    </row>
    <row r="17" spans="1:6" x14ac:dyDescent="0.25">
      <c r="A17" s="43">
        <f>IF(OR($A16="",$B16=""),"",$A16+$B16/1440)</f>
      </c>
      <c r="B17" s="24">
        <v>10</v>
      </c>
      <c r="C17" s="24" t="s">
        <v>249</v>
      </c>
      <c r="D17" s="24" t="s">
        <v>232</v>
      </c>
      <c r="E17" s="24"/>
      <c r="F17" s="24"/>
    </row>
    <row r="18" spans="1:6" x14ac:dyDescent="0.25">
      <c r="A18" s="42">
        <f>IF(OR($A17="",$B17=""),"",$A17+$B17/1440)</f>
      </c>
      <c r="B18" s="20">
        <v>90</v>
      </c>
      <c r="C18" s="20" t="s">
        <v>250</v>
      </c>
      <c r="D18" s="20" t="s">
        <v>47</v>
      </c>
      <c r="E18" s="20"/>
      <c r="F18" s="20"/>
    </row>
    <row r="19" spans="1:6" x14ac:dyDescent="0.25">
      <c r="A19" s="43">
        <f>IF(OR($A18="",$B18=""),"",$A18+$B18/1440)</f>
      </c>
      <c r="B19" s="24">
        <v>30</v>
      </c>
      <c r="C19" s="24" t="s">
        <v>251</v>
      </c>
      <c r="D19" s="24" t="s">
        <v>252</v>
      </c>
      <c r="E19" s="24"/>
      <c r="F19" s="24"/>
    </row>
    <row r="20" spans="1:6" x14ac:dyDescent="0.25">
      <c r="A20" s="42">
        <f>IF(OR($A19="",$B19=""),"",$A19+$B19/1440)</f>
      </c>
      <c r="B20" s="20">
        <v>15</v>
      </c>
      <c r="C20" s="20" t="s">
        <v>253</v>
      </c>
      <c r="D20" s="20" t="s">
        <v>232</v>
      </c>
      <c r="E20" s="20"/>
      <c r="F20" s="20"/>
    </row>
    <row r="21" spans="1:6" x14ac:dyDescent="0.25">
      <c r="A21" s="43">
        <f>IF(OR($A20="",$B20=""),"",$A20+$B20/1440)</f>
      </c>
      <c r="B21" s="24">
        <v>120</v>
      </c>
      <c r="C21" s="24" t="s">
        <v>254</v>
      </c>
      <c r="D21" s="24" t="s">
        <v>255</v>
      </c>
      <c r="E21" s="24"/>
      <c r="F21" s="24"/>
    </row>
    <row r="22" spans="1:6" x14ac:dyDescent="0.25">
      <c r="A22" s="42">
        <f>IF(OR($A21="",$B21=""),"",$A21+$B21/1440)</f>
      </c>
      <c r="B22" s="20">
        <v>20</v>
      </c>
      <c r="C22" s="20" t="s">
        <v>256</v>
      </c>
      <c r="D22" s="20" t="s">
        <v>47</v>
      </c>
      <c r="E22" s="20"/>
      <c r="F22" s="20"/>
    </row>
    <row r="23" spans="1:6" x14ac:dyDescent="0.25">
      <c r="A23" s="43">
        <f>IF(OR($A22="",$B22=""),"",$A22+$B22/1440)</f>
      </c>
      <c r="B23" s="24">
        <v>60</v>
      </c>
      <c r="C23" s="24" t="s">
        <v>257</v>
      </c>
      <c r="D23" s="24" t="s">
        <v>255</v>
      </c>
      <c r="E23" s="24"/>
      <c r="F23" s="24"/>
    </row>
    <row r="24" spans="1:6" x14ac:dyDescent="0.25">
      <c r="A24" s="42">
        <f>IF(OR($A23="",$B23=""),"",$A23+$B23/1440)</f>
      </c>
      <c r="B24" s="20">
        <v>20</v>
      </c>
      <c r="C24" s="20" t="s">
        <v>258</v>
      </c>
      <c r="D24" s="20" t="s">
        <v>238</v>
      </c>
      <c r="E24" s="20"/>
      <c r="F24" s="20"/>
    </row>
    <row r="25" spans="1:6" x14ac:dyDescent="0.25">
      <c r="A25" s="43">
        <f>IF(OR($A24="",$B24=""),"",$A24+$B24/1440)</f>
      </c>
      <c r="B25" s="24"/>
      <c r="C25" s="24"/>
      <c r="D25" s="24"/>
      <c r="E25" s="24"/>
      <c r="F25" s="24"/>
    </row>
    <row r="26" spans="1:6" x14ac:dyDescent="0.25">
      <c r="A26" s="42">
        <f>IF(OR($A25="",$B25=""),"",$A25+$B25/1440)</f>
      </c>
      <c r="B26" s="20"/>
      <c r="C26" s="20"/>
      <c r="D26" s="20"/>
      <c r="E26" s="20"/>
      <c r="F26" s="20"/>
    </row>
    <row r="27" spans="1:6" x14ac:dyDescent="0.25">
      <c r="A27" s="43">
        <f>IF(OR($A26="",$B26=""),"",$A26+$B26/1440)</f>
      </c>
      <c r="B27" s="24"/>
      <c r="C27" s="24"/>
      <c r="D27" s="24"/>
      <c r="E27" s="24"/>
      <c r="F27" s="24"/>
    </row>
    <row r="28" spans="1:6" x14ac:dyDescent="0.25">
      <c r="A28" s="42">
        <f>IF(OR($A27="",$B27=""),"",$A27+$B27/1440)</f>
      </c>
      <c r="B28" s="20"/>
      <c r="C28" s="20"/>
      <c r="D28" s="20"/>
      <c r="E28" s="20"/>
      <c r="F28" s="20"/>
    </row>
    <row r="29" spans="1:6" x14ac:dyDescent="0.25">
      <c r="A29" s="43">
        <f>IF(OR($A28="",$B28=""),"",$A28+$B28/1440)</f>
      </c>
      <c r="B29" s="24"/>
      <c r="C29" s="24"/>
      <c r="D29" s="24"/>
      <c r="E29" s="24"/>
      <c r="F29" s="24"/>
    </row>
    <row r="30" spans="1:6" x14ac:dyDescent="0.25">
      <c r="A30" s="42">
        <f>IF(OR($A29="",$B29=""),"",$A29+$B29/1440)</f>
      </c>
      <c r="B30" s="20"/>
      <c r="C30" s="20"/>
      <c r="D30" s="20"/>
      <c r="E30" s="20"/>
      <c r="F30" s="20"/>
    </row>
    <row r="31" spans="1:6" x14ac:dyDescent="0.25">
      <c r="A31" s="43">
        <f>IF(OR($A30="",$B30=""),"",$A30+$B30/1440)</f>
      </c>
      <c r="B31" s="24"/>
      <c r="C31" s="24"/>
      <c r="D31" s="24"/>
      <c r="E31" s="24"/>
      <c r="F31" s="24"/>
    </row>
    <row r="32" spans="1:6" x14ac:dyDescent="0.25">
      <c r="A32" s="42">
        <f>IF(OR($A31="",$B31=""),"",$A31+$B31/1440)</f>
      </c>
      <c r="B32" s="20"/>
      <c r="C32" s="20"/>
      <c r="D32" s="20"/>
      <c r="E32" s="20"/>
      <c r="F32" s="20"/>
    </row>
    <row r="33" spans="1:6" x14ac:dyDescent="0.25">
      <c r="A33" s="43">
        <f>IF(OR($A32="",$B32=""),"",$A32+$B32/1440)</f>
      </c>
      <c r="B33" s="24"/>
      <c r="C33" s="24"/>
      <c r="D33" s="24"/>
      <c r="E33" s="24"/>
      <c r="F33" s="24"/>
    </row>
    <row r="34" spans="1:6" x14ac:dyDescent="0.25">
      <c r="A34" s="42">
        <f>IF(OR($A33="",$B33=""),"",$A33+$B33/1440)</f>
      </c>
      <c r="B34" s="20"/>
      <c r="C34" s="20"/>
      <c r="D34" s="20"/>
      <c r="E34" s="20"/>
      <c r="F34" s="20"/>
    </row>
    <row r="35" spans="1:6" x14ac:dyDescent="0.25">
      <c r="A35" s="43">
        <f>IF(OR($A34="",$B34=""),"",$A34+$B34/1440)</f>
      </c>
      <c r="B35" s="24"/>
      <c r="C35" s="24"/>
      <c r="D35" s="24"/>
      <c r="E35" s="24"/>
      <c r="F35" s="24"/>
    </row>
    <row r="36" spans="1:6" x14ac:dyDescent="0.25">
      <c r="A36" s="42">
        <f>IF(OR($A35="",$B35=""),"",$A35+$B35/1440)</f>
      </c>
      <c r="B36" s="20"/>
      <c r="C36" s="20"/>
      <c r="D36" s="20"/>
      <c r="E36" s="20"/>
      <c r="F36" s="20"/>
    </row>
    <row r="37" spans="1:6" x14ac:dyDescent="0.25">
      <c r="A37" s="43">
        <f>IF(OR($A36="",$B36=""),"",$A36+$B36/1440)</f>
      </c>
      <c r="B37" s="24"/>
      <c r="C37" s="24"/>
      <c r="D37" s="24"/>
      <c r="E37" s="24"/>
      <c r="F37" s="24"/>
    </row>
    <row r="38" spans="1:6" x14ac:dyDescent="0.25">
      <c r="A38" s="42">
        <f>IF(OR($A37="",$B37=""),"",$A37+$B37/1440)</f>
      </c>
      <c r="B38" s="20"/>
      <c r="C38" s="20"/>
      <c r="D38" s="20"/>
      <c r="E38" s="20"/>
      <c r="F38" s="20"/>
    </row>
    <row r="39" spans="1:6" x14ac:dyDescent="0.25">
      <c r="A39" s="43">
        <f>IF(OR($A38="",$B38=""),"",$A38+$B38/1440)</f>
      </c>
      <c r="B39" s="24"/>
      <c r="C39" s="24"/>
      <c r="D39" s="24"/>
      <c r="E39" s="24"/>
      <c r="F39" s="24"/>
    </row>
    <row r="40" spans="1:6" x14ac:dyDescent="0.25">
      <c r="A40" s="42">
        <f>IF(OR($A39="",$B39=""),"",$A39+$B39/1440)</f>
      </c>
      <c r="B40" s="20"/>
      <c r="C40" s="20"/>
      <c r="D40" s="20"/>
      <c r="E40" s="20"/>
      <c r="F40" s="20"/>
    </row>
    <row r="41" spans="1:6" x14ac:dyDescent="0.25">
      <c r="A41" s="43">
        <f>IF(OR($A40="",$B40=""),"",$A40+$B40/1440)</f>
      </c>
      <c r="B41" s="24"/>
      <c r="C41" s="24"/>
      <c r="D41" s="24"/>
      <c r="E41" s="24"/>
      <c r="F41" s="24"/>
    </row>
    <row r="42" spans="1:6" x14ac:dyDescent="0.25">
      <c r="A42" s="42">
        <f>IF(OR($A41="",$B41=""),"",$A41+$B41/1440)</f>
      </c>
      <c r="B42" s="20"/>
      <c r="C42" s="20"/>
      <c r="D42" s="20"/>
      <c r="E42" s="20"/>
      <c r="F42" s="20"/>
    </row>
    <row r="43" spans="1:6" x14ac:dyDescent="0.25">
      <c r="A43" s="43">
        <f>IF(OR($A42="",$B42=""),"",$A42+$B42/1440)</f>
      </c>
      <c r="B43" s="24"/>
      <c r="C43" s="24"/>
      <c r="D43" s="24"/>
      <c r="E43" s="24"/>
      <c r="F43" s="24"/>
    </row>
    <row r="45" ht="30" customHeight="1" spans="1:6" x14ac:dyDescent="0.25">
      <c r="A45" s="46" t="s">
        <v>259</v>
      </c>
      <c r="B45" s="46"/>
      <c r="C45" s="46"/>
      <c r="D45" s="46"/>
      <c r="E45" s="46"/>
      <c r="F45" s="46"/>
    </row>
    <row r="47" spans="1:1" x14ac:dyDescent="0.25">
      <c r="A47" s="47" t="s">
        <v>26</v>
      </c>
    </row>
  </sheetData>
  <autoFilter ref="A3:F43"/>
  <mergeCells count="2">
    <mergeCell ref="A1:F1"/>
    <mergeCell ref="A45:F45"/>
  </mergeCells>
  <hyperlinks>
    <hyperlink ref="A4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FormatPr defaultRowHeight="15" outlineLevelRow="0" outlineLevelCol="0" x14ac:dyDescent="55"/>
  <sheetData>
    <row r="1" spans="1:8" x14ac:dyDescent="0.25">
      <c r="A1" t="s">
        <v>260</v>
      </c>
      <c r="B1" t="s">
        <v>43</v>
      </c>
      <c r="C1" t="s">
        <v>261</v>
      </c>
      <c r="D1" t="s">
        <v>262</v>
      </c>
      <c r="E1" t="s">
        <v>263</v>
      </c>
      <c r="F1" t="s">
        <v>100</v>
      </c>
      <c r="G1" t="s">
        <v>264</v>
      </c>
      <c r="H1" t="s">
        <v>43</v>
      </c>
    </row>
    <row r="2" spans="1:8" x14ac:dyDescent="0.25">
      <c r="A2" t="s">
        <v>265</v>
      </c>
      <c r="B2" t="s">
        <v>46</v>
      </c>
      <c r="C2" t="s">
        <v>266</v>
      </c>
      <c r="D2" t="s">
        <v>267</v>
      </c>
      <c r="E2" t="s">
        <v>268</v>
      </c>
      <c r="F2" t="s">
        <v>101</v>
      </c>
      <c r="G2" t="s">
        <v>269</v>
      </c>
      <c r="H2" t="s">
        <v>47</v>
      </c>
    </row>
    <row r="3" spans="1:8" x14ac:dyDescent="0.25">
      <c r="A3" t="s">
        <v>270</v>
      </c>
      <c r="B3" t="s">
        <v>48</v>
      </c>
      <c r="C3" t="s">
        <v>271</v>
      </c>
      <c r="D3" t="s">
        <v>272</v>
      </c>
      <c r="E3" t="s">
        <v>273</v>
      </c>
      <c r="F3" t="s">
        <v>102</v>
      </c>
      <c r="H3" t="s">
        <v>274</v>
      </c>
    </row>
    <row r="4" spans="1:8" x14ac:dyDescent="0.25">
      <c r="A4" t="s">
        <v>275</v>
      </c>
      <c r="B4" t="s">
        <v>50</v>
      </c>
      <c r="D4" t="s">
        <v>276</v>
      </c>
      <c r="E4" t="s">
        <v>277</v>
      </c>
      <c r="F4" t="s">
        <v>103</v>
      </c>
      <c r="H4" t="s">
        <v>48</v>
      </c>
    </row>
    <row r="5" spans="1:8" x14ac:dyDescent="0.25">
      <c r="A5" t="s">
        <v>36</v>
      </c>
      <c r="B5" t="s">
        <v>52</v>
      </c>
      <c r="D5" t="s">
        <v>278</v>
      </c>
      <c r="F5" t="s">
        <v>104</v>
      </c>
      <c r="H5" t="s">
        <v>50</v>
      </c>
    </row>
    <row r="6" spans="1:8" x14ac:dyDescent="0.25">
      <c r="A6" t="s">
        <v>279</v>
      </c>
      <c r="B6" t="s">
        <v>54</v>
      </c>
      <c r="D6" t="s">
        <v>280</v>
      </c>
      <c r="F6" t="s">
        <v>105</v>
      </c>
      <c r="H6" t="s">
        <v>281</v>
      </c>
    </row>
    <row r="7" spans="2:8" x14ac:dyDescent="0.25">
      <c r="B7" t="s">
        <v>56</v>
      </c>
      <c r="H7" t="s">
        <v>282</v>
      </c>
    </row>
    <row r="8" spans="2:8" x14ac:dyDescent="0.25">
      <c r="B8" t="s">
        <v>58</v>
      </c>
      <c r="H8" t="s">
        <v>283</v>
      </c>
    </row>
    <row r="9" spans="2:8" x14ac:dyDescent="0.25">
      <c r="B9" t="s">
        <v>60</v>
      </c>
      <c r="H9" t="s">
        <v>65</v>
      </c>
    </row>
    <row r="10" spans="2:8" x14ac:dyDescent="0.25">
      <c r="B10" t="s">
        <v>62</v>
      </c>
      <c r="H10" t="s">
        <v>284</v>
      </c>
    </row>
    <row r="11" spans="2:8" x14ac:dyDescent="0.25">
      <c r="B11" t="s">
        <v>64</v>
      </c>
      <c r="H11" t="s">
        <v>62</v>
      </c>
    </row>
    <row r="12" spans="2:8" x14ac:dyDescent="0.25">
      <c r="B12" t="s">
        <v>66</v>
      </c>
      <c r="H12" t="s">
        <v>60</v>
      </c>
    </row>
    <row r="13" spans="2:8" x14ac:dyDescent="0.25">
      <c r="B13" t="s">
        <v>68</v>
      </c>
      <c r="H13" t="s">
        <v>285</v>
      </c>
    </row>
    <row r="14" spans="2:8" x14ac:dyDescent="0.25">
      <c r="B14" t="s">
        <v>70</v>
      </c>
      <c r="H14" t="s">
        <v>286</v>
      </c>
    </row>
    <row r="15" spans="2:2" x14ac:dyDescent="0.25">
      <c r="B15" t="s">
        <v>72</v>
      </c>
    </row>
    <row r="16" spans="2:2" x14ac:dyDescent="0.25">
      <c r="B16" t="s">
        <v>74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Преглед</vt:lpstr>
      <vt:lpstr>Буџет</vt:lpstr>
      <vt:lpstr>Список на гости</vt:lpstr>
      <vt:lpstr>RSVP одговори</vt:lpstr>
      <vt:lpstr>Чек-листа</vt:lpstr>
      <vt:lpstr>Соработници</vt:lpstr>
      <vt:lpstr>Распоред на маси</vt:lpstr>
      <vt:lpstr>Распоред на денот</vt:lpstr>
      <vt:lpstr>Lists</vt:lpstr>
    </vt:vector>
  </TitlesOfParts>
  <Company>Stellanza</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Stellanza</dc:creator>
  <dc:title>Планер за свадба</dc:title>
  <dc:subject/>
  <dc:description/>
  <cp:keywords/>
  <cp:category/>
  <cp:lastModifiedBy>Stellanza</cp:lastModifiedBy>
  <dcterms:created xsi:type="dcterms:W3CDTF">2026-08-31T15:58:01Z</dcterms:created>
  <dcterms:modified xsi:type="dcterms:W3CDTF">2026-08-31T15:58:01Z</dcterms:modified>
</cp:coreProperties>
</file>